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DPHHS Website\__WEBDOCS\fee schedules\2022\October Final\"/>
    </mc:Choice>
  </mc:AlternateContent>
  <xr:revisionPtr revIDLastSave="0" documentId="8_{11F3617D-374A-468A-BE90-84D4F8C84345}" xr6:coauthVersionLast="46" xr6:coauthVersionMax="46" xr10:uidLastSave="{00000000-0000-0000-0000-000000000000}"/>
  <bookViews>
    <workbookView xWindow="-110" yWindow="-110" windowWidth="19420" windowHeight="10420" xr2:uid="{491E50A3-395E-4374-A6E3-465BC9612A26}"/>
  </bookViews>
  <sheets>
    <sheet name="1-Cover" sheetId="1" r:id="rId1"/>
    <sheet name="2-Calculator" sheetId="2" r:id="rId2"/>
    <sheet name="3-DRG Table" sheetId="3" r:id="rId3"/>
    <sheet name="4-Hospital Table" sheetId="4" r:id="rId4"/>
  </sheets>
  <externalReferences>
    <externalReference r:id="rId5"/>
  </externalReferences>
  <definedNames>
    <definedName name="_xlnm._FilterDatabase" localSheetId="2" hidden="1">'3-DRG Table'!$A$20:$L$20</definedName>
    <definedName name="Adjustors">[1]Variables!$A$11:$G$13</definedName>
    <definedName name="BaseRates">[1]Variables!$A$6:$G$8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2" i="3" l="1"/>
  <c r="H33"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503" i="3"/>
  <c r="H504" i="3"/>
  <c r="H505" i="3"/>
  <c r="H506" i="3"/>
  <c r="H507" i="3"/>
  <c r="H508" i="3"/>
  <c r="H509" i="3"/>
  <c r="H510" i="3"/>
  <c r="H511" i="3"/>
  <c r="H512" i="3"/>
  <c r="H513" i="3"/>
  <c r="H514" i="3"/>
  <c r="H515" i="3"/>
  <c r="H516" i="3"/>
  <c r="H517" i="3"/>
  <c r="H518" i="3"/>
  <c r="H519" i="3"/>
  <c r="H520" i="3"/>
  <c r="H521" i="3"/>
  <c r="H522" i="3"/>
  <c r="H523" i="3"/>
  <c r="H524" i="3"/>
  <c r="H525" i="3"/>
  <c r="H526" i="3"/>
  <c r="H527" i="3"/>
  <c r="H528" i="3"/>
  <c r="H529" i="3"/>
  <c r="H530" i="3"/>
  <c r="H531" i="3"/>
  <c r="H532" i="3"/>
  <c r="H533" i="3"/>
  <c r="H534" i="3"/>
  <c r="H535" i="3"/>
  <c r="H536" i="3"/>
  <c r="H537" i="3"/>
  <c r="H538" i="3"/>
  <c r="H539" i="3"/>
  <c r="H540" i="3"/>
  <c r="H541" i="3"/>
  <c r="H542" i="3"/>
  <c r="H543" i="3"/>
  <c r="H544" i="3"/>
  <c r="H545" i="3"/>
  <c r="H546" i="3"/>
  <c r="H547" i="3"/>
  <c r="H548" i="3"/>
  <c r="H549" i="3"/>
  <c r="H550" i="3"/>
  <c r="H551" i="3"/>
  <c r="H552" i="3"/>
  <c r="H553" i="3"/>
  <c r="H554" i="3"/>
  <c r="H555" i="3"/>
  <c r="H556" i="3"/>
  <c r="H557" i="3"/>
  <c r="H558" i="3"/>
  <c r="H559" i="3"/>
  <c r="H560" i="3"/>
  <c r="H561" i="3"/>
  <c r="H562" i="3"/>
  <c r="H563" i="3"/>
  <c r="H564" i="3"/>
  <c r="H565" i="3"/>
  <c r="H566" i="3"/>
  <c r="H567" i="3"/>
  <c r="H568" i="3"/>
  <c r="H569" i="3"/>
  <c r="H570" i="3"/>
  <c r="H571" i="3"/>
  <c r="H572" i="3"/>
  <c r="H573" i="3"/>
  <c r="H574" i="3"/>
  <c r="H575" i="3"/>
  <c r="H576" i="3"/>
  <c r="H577" i="3"/>
  <c r="H578" i="3"/>
  <c r="H579" i="3"/>
  <c r="H580" i="3"/>
  <c r="H581" i="3"/>
  <c r="H582" i="3"/>
  <c r="H583" i="3"/>
  <c r="H584" i="3"/>
  <c r="H585" i="3"/>
  <c r="H586" i="3"/>
  <c r="H587" i="3"/>
  <c r="H588" i="3"/>
  <c r="H589" i="3"/>
  <c r="H590" i="3"/>
  <c r="H591" i="3"/>
  <c r="H592" i="3"/>
  <c r="H593" i="3"/>
  <c r="H594" i="3"/>
  <c r="H595" i="3"/>
  <c r="H596" i="3"/>
  <c r="H597" i="3"/>
  <c r="H598" i="3"/>
  <c r="H599" i="3"/>
  <c r="H600" i="3"/>
  <c r="H601" i="3"/>
  <c r="H602" i="3"/>
  <c r="H603" i="3"/>
  <c r="H604" i="3"/>
  <c r="H605" i="3"/>
  <c r="H606" i="3"/>
  <c r="H607" i="3"/>
  <c r="H608" i="3"/>
  <c r="H609" i="3"/>
  <c r="H610" i="3"/>
  <c r="H611" i="3"/>
  <c r="H612" i="3"/>
  <c r="H613" i="3"/>
  <c r="H614" i="3"/>
  <c r="H615" i="3"/>
  <c r="H616" i="3"/>
  <c r="H617" i="3"/>
  <c r="H618" i="3"/>
  <c r="H619" i="3"/>
  <c r="H620" i="3"/>
  <c r="H621" i="3"/>
  <c r="H622" i="3"/>
  <c r="H623" i="3"/>
  <c r="H624" i="3"/>
  <c r="H625" i="3"/>
  <c r="H626" i="3"/>
  <c r="H627" i="3"/>
  <c r="H628" i="3"/>
  <c r="H629" i="3"/>
  <c r="H630" i="3"/>
  <c r="H631" i="3"/>
  <c r="H632" i="3"/>
  <c r="H633" i="3"/>
  <c r="H634" i="3"/>
  <c r="H635" i="3"/>
  <c r="H636" i="3"/>
  <c r="H637" i="3"/>
  <c r="H638" i="3"/>
  <c r="H639" i="3"/>
  <c r="H640" i="3"/>
  <c r="H641" i="3"/>
  <c r="H642" i="3"/>
  <c r="H643" i="3"/>
  <c r="H644" i="3"/>
  <c r="H645" i="3"/>
  <c r="H646" i="3"/>
  <c r="H647" i="3"/>
  <c r="H648" i="3"/>
  <c r="H649" i="3"/>
  <c r="H650" i="3"/>
  <c r="H651" i="3"/>
  <c r="H652" i="3"/>
  <c r="H653" i="3"/>
  <c r="H654" i="3"/>
  <c r="H655" i="3"/>
  <c r="H656" i="3"/>
  <c r="H657" i="3"/>
  <c r="H658" i="3"/>
  <c r="H659" i="3"/>
  <c r="H660" i="3"/>
  <c r="H661" i="3"/>
  <c r="H662" i="3"/>
  <c r="H663" i="3"/>
  <c r="H664" i="3"/>
  <c r="H665" i="3"/>
  <c r="H666" i="3"/>
  <c r="H667" i="3"/>
  <c r="H668" i="3"/>
  <c r="H669" i="3"/>
  <c r="H670" i="3"/>
  <c r="H671" i="3"/>
  <c r="H672" i="3"/>
  <c r="H673" i="3"/>
  <c r="H674" i="3"/>
  <c r="H675" i="3"/>
  <c r="H676" i="3"/>
  <c r="H677" i="3"/>
  <c r="H678" i="3"/>
  <c r="H679" i="3"/>
  <c r="H680" i="3"/>
  <c r="H681" i="3"/>
  <c r="H682" i="3"/>
  <c r="H683" i="3"/>
  <c r="H684" i="3"/>
  <c r="H685" i="3"/>
  <c r="H686" i="3"/>
  <c r="H687" i="3"/>
  <c r="H688" i="3"/>
  <c r="H689" i="3"/>
  <c r="H690" i="3"/>
  <c r="H691" i="3"/>
  <c r="H692" i="3"/>
  <c r="H693" i="3"/>
  <c r="H694" i="3"/>
  <c r="H695" i="3"/>
  <c r="H696" i="3"/>
  <c r="H697" i="3"/>
  <c r="H698" i="3"/>
  <c r="H699" i="3"/>
  <c r="H700" i="3"/>
  <c r="H701" i="3"/>
  <c r="H702" i="3"/>
  <c r="H703" i="3"/>
  <c r="H704" i="3"/>
  <c r="H705" i="3"/>
  <c r="H706" i="3"/>
  <c r="H707" i="3"/>
  <c r="H708" i="3"/>
  <c r="H709" i="3"/>
  <c r="H710" i="3"/>
  <c r="H711" i="3"/>
  <c r="H712" i="3"/>
  <c r="H713" i="3"/>
  <c r="H714" i="3"/>
  <c r="H715" i="3"/>
  <c r="H716" i="3"/>
  <c r="H717" i="3"/>
  <c r="H718" i="3"/>
  <c r="H719" i="3"/>
  <c r="H720" i="3"/>
  <c r="H721" i="3"/>
  <c r="H722" i="3"/>
  <c r="H723" i="3"/>
  <c r="H724" i="3"/>
  <c r="H725" i="3"/>
  <c r="H726" i="3"/>
  <c r="H727" i="3"/>
  <c r="H728" i="3"/>
  <c r="H729" i="3"/>
  <c r="H730" i="3"/>
  <c r="H731" i="3"/>
  <c r="H732" i="3"/>
  <c r="H733" i="3"/>
  <c r="H734" i="3"/>
  <c r="H735" i="3"/>
  <c r="H736" i="3"/>
  <c r="H737" i="3"/>
  <c r="H738" i="3"/>
  <c r="H739" i="3"/>
  <c r="H740" i="3"/>
  <c r="H741" i="3"/>
  <c r="H742" i="3"/>
  <c r="H743" i="3"/>
  <c r="H744" i="3"/>
  <c r="H745" i="3"/>
  <c r="H746" i="3"/>
  <c r="H747" i="3"/>
  <c r="H748" i="3"/>
  <c r="H749" i="3"/>
  <c r="H750" i="3"/>
  <c r="H751" i="3"/>
  <c r="H752" i="3"/>
  <c r="H753" i="3"/>
  <c r="H754" i="3"/>
  <c r="H755" i="3"/>
  <c r="H756" i="3"/>
  <c r="H757" i="3"/>
  <c r="H758" i="3"/>
  <c r="H759" i="3"/>
  <c r="H760" i="3"/>
  <c r="H761" i="3"/>
  <c r="H762" i="3"/>
  <c r="H763" i="3"/>
  <c r="H764" i="3"/>
  <c r="H765" i="3"/>
  <c r="H766" i="3"/>
  <c r="H767" i="3"/>
  <c r="H768" i="3"/>
  <c r="H769" i="3"/>
  <c r="H770" i="3"/>
  <c r="H771" i="3"/>
  <c r="H772" i="3"/>
  <c r="H773" i="3"/>
  <c r="H774" i="3"/>
  <c r="H775" i="3"/>
  <c r="H776" i="3"/>
  <c r="H777" i="3"/>
  <c r="H778" i="3"/>
  <c r="H779" i="3"/>
  <c r="H780" i="3"/>
  <c r="H781" i="3"/>
  <c r="H782" i="3"/>
  <c r="H783" i="3"/>
  <c r="H784" i="3"/>
  <c r="H785" i="3"/>
  <c r="H786" i="3"/>
  <c r="H787" i="3"/>
  <c r="H788" i="3"/>
  <c r="H789" i="3"/>
  <c r="H790" i="3"/>
  <c r="H791" i="3"/>
  <c r="H792" i="3"/>
  <c r="H793" i="3"/>
  <c r="H794" i="3"/>
  <c r="H795" i="3"/>
  <c r="H796" i="3"/>
  <c r="H797" i="3"/>
  <c r="H798" i="3"/>
  <c r="H799" i="3"/>
  <c r="H800" i="3"/>
  <c r="H801" i="3"/>
  <c r="H802" i="3"/>
  <c r="H803" i="3"/>
  <c r="H804" i="3"/>
  <c r="H805" i="3"/>
  <c r="H806" i="3"/>
  <c r="H807" i="3"/>
  <c r="H808" i="3"/>
  <c r="H809" i="3"/>
  <c r="H810" i="3"/>
  <c r="H811" i="3"/>
  <c r="H812" i="3"/>
  <c r="H813" i="3"/>
  <c r="H814" i="3"/>
  <c r="H815" i="3"/>
  <c r="H816" i="3"/>
  <c r="H817" i="3"/>
  <c r="H818" i="3"/>
  <c r="H819" i="3"/>
  <c r="H820" i="3"/>
  <c r="H821" i="3"/>
  <c r="H822" i="3"/>
  <c r="H823" i="3"/>
  <c r="H824" i="3"/>
  <c r="H825" i="3"/>
  <c r="H826" i="3"/>
  <c r="H827" i="3"/>
  <c r="H828" i="3"/>
  <c r="H829" i="3"/>
  <c r="H830" i="3"/>
  <c r="H831" i="3"/>
  <c r="H832" i="3"/>
  <c r="H833" i="3"/>
  <c r="H834" i="3"/>
  <c r="H835" i="3"/>
  <c r="H836" i="3"/>
  <c r="H837" i="3"/>
  <c r="H838" i="3"/>
  <c r="H839" i="3"/>
  <c r="H840" i="3"/>
  <c r="H841" i="3"/>
  <c r="H842" i="3"/>
  <c r="H843" i="3"/>
  <c r="H844" i="3"/>
  <c r="H845" i="3"/>
  <c r="H846" i="3"/>
  <c r="H847" i="3"/>
  <c r="H848" i="3"/>
  <c r="H849" i="3"/>
  <c r="H850" i="3"/>
  <c r="H851" i="3"/>
  <c r="H852" i="3"/>
  <c r="H853" i="3"/>
  <c r="H854" i="3"/>
  <c r="H855" i="3"/>
  <c r="H856" i="3"/>
  <c r="H857" i="3"/>
  <c r="H858" i="3"/>
  <c r="H859" i="3"/>
  <c r="H860" i="3"/>
  <c r="H861" i="3"/>
  <c r="H862" i="3"/>
  <c r="H863" i="3"/>
  <c r="H864" i="3"/>
  <c r="H865" i="3"/>
  <c r="H866" i="3"/>
  <c r="H867" i="3"/>
  <c r="H868" i="3"/>
  <c r="H869" i="3"/>
  <c r="H870" i="3"/>
  <c r="H871" i="3"/>
  <c r="H872" i="3"/>
  <c r="H873" i="3"/>
  <c r="H874" i="3"/>
  <c r="H875" i="3"/>
  <c r="H876" i="3"/>
  <c r="H877" i="3"/>
  <c r="H878" i="3"/>
  <c r="H879" i="3"/>
  <c r="H880" i="3"/>
  <c r="H881" i="3"/>
  <c r="H882" i="3"/>
  <c r="H883" i="3"/>
  <c r="H884" i="3"/>
  <c r="H885" i="3"/>
  <c r="H886" i="3"/>
  <c r="H887" i="3"/>
  <c r="H888" i="3"/>
  <c r="H889" i="3"/>
  <c r="H890" i="3"/>
  <c r="H891" i="3"/>
  <c r="H892" i="3"/>
  <c r="H893" i="3"/>
  <c r="H894" i="3"/>
  <c r="H895" i="3"/>
  <c r="H896" i="3"/>
  <c r="H897" i="3"/>
  <c r="H898" i="3"/>
  <c r="H899" i="3"/>
  <c r="H900" i="3"/>
  <c r="H901" i="3"/>
  <c r="H902" i="3"/>
  <c r="H903" i="3"/>
  <c r="H904" i="3"/>
  <c r="H905" i="3"/>
  <c r="H906" i="3"/>
  <c r="H907" i="3"/>
  <c r="H908" i="3"/>
  <c r="H909" i="3"/>
  <c r="H910" i="3"/>
  <c r="H911" i="3"/>
  <c r="H912" i="3"/>
  <c r="H913" i="3"/>
  <c r="H914" i="3"/>
  <c r="H915" i="3"/>
  <c r="H916" i="3"/>
  <c r="H917" i="3"/>
  <c r="H918" i="3"/>
  <c r="H919" i="3"/>
  <c r="H920" i="3"/>
  <c r="H921" i="3"/>
  <c r="H922" i="3"/>
  <c r="H923" i="3"/>
  <c r="H924" i="3"/>
  <c r="H925" i="3"/>
  <c r="H926" i="3"/>
  <c r="H927" i="3"/>
  <c r="H928" i="3"/>
  <c r="H929" i="3"/>
  <c r="H930" i="3"/>
  <c r="H931" i="3"/>
  <c r="H932" i="3"/>
  <c r="H933" i="3"/>
  <c r="H934" i="3"/>
  <c r="H935" i="3"/>
  <c r="H936" i="3"/>
  <c r="H937" i="3"/>
  <c r="H938" i="3"/>
  <c r="H939" i="3"/>
  <c r="H940" i="3"/>
  <c r="H941" i="3"/>
  <c r="H942" i="3"/>
  <c r="H943" i="3"/>
  <c r="H944" i="3"/>
  <c r="H945" i="3"/>
  <c r="H946" i="3"/>
  <c r="H947" i="3"/>
  <c r="H948" i="3"/>
  <c r="H949" i="3"/>
  <c r="H950" i="3"/>
  <c r="H951" i="3"/>
  <c r="H952" i="3"/>
  <c r="H953" i="3"/>
  <c r="H954" i="3"/>
  <c r="H955" i="3"/>
  <c r="H956" i="3"/>
  <c r="H957" i="3"/>
  <c r="H958" i="3"/>
  <c r="H959" i="3"/>
  <c r="H960" i="3"/>
  <c r="H961" i="3"/>
  <c r="H962" i="3"/>
  <c r="H963" i="3"/>
  <c r="H964" i="3"/>
  <c r="H965" i="3"/>
  <c r="H966" i="3"/>
  <c r="H967" i="3"/>
  <c r="H968" i="3"/>
  <c r="H969" i="3"/>
  <c r="H970" i="3"/>
  <c r="H971" i="3"/>
  <c r="H972" i="3"/>
  <c r="H973" i="3"/>
  <c r="H974" i="3"/>
  <c r="H975" i="3"/>
  <c r="H976" i="3"/>
  <c r="H977" i="3"/>
  <c r="H978" i="3"/>
  <c r="H979" i="3"/>
  <c r="H980" i="3"/>
  <c r="H981" i="3"/>
  <c r="H982" i="3"/>
  <c r="H983" i="3"/>
  <c r="H984" i="3"/>
  <c r="H985" i="3"/>
  <c r="H986" i="3"/>
  <c r="H987" i="3"/>
  <c r="H988" i="3"/>
  <c r="H989" i="3"/>
  <c r="H990" i="3"/>
  <c r="H991" i="3"/>
  <c r="H992" i="3"/>
  <c r="H993" i="3"/>
  <c r="H994" i="3"/>
  <c r="H995" i="3"/>
  <c r="H996" i="3"/>
  <c r="H997" i="3"/>
  <c r="H998" i="3"/>
  <c r="H999" i="3"/>
  <c r="H1000" i="3"/>
  <c r="H1001" i="3"/>
  <c r="H1002" i="3"/>
  <c r="H1003" i="3"/>
  <c r="H1004" i="3"/>
  <c r="H1005" i="3"/>
  <c r="H1006" i="3"/>
  <c r="H1007" i="3"/>
  <c r="H1008" i="3"/>
  <c r="H1009" i="3"/>
  <c r="H1010" i="3"/>
  <c r="H1011" i="3"/>
  <c r="H1012" i="3"/>
  <c r="H1013" i="3"/>
  <c r="H1014" i="3"/>
  <c r="H1015" i="3"/>
  <c r="H1016" i="3"/>
  <c r="H1017" i="3"/>
  <c r="H1018" i="3"/>
  <c r="H1019" i="3"/>
  <c r="H1020" i="3"/>
  <c r="H1021" i="3"/>
  <c r="H1022" i="3"/>
  <c r="H1023" i="3"/>
  <c r="H1024" i="3"/>
  <c r="H1025" i="3"/>
  <c r="H1026" i="3"/>
  <c r="H1027" i="3"/>
  <c r="H1028" i="3"/>
  <c r="H1029" i="3"/>
  <c r="H1030" i="3"/>
  <c r="H1031" i="3"/>
  <c r="H1032" i="3"/>
  <c r="H1033" i="3"/>
  <c r="H1034" i="3"/>
  <c r="H1035" i="3"/>
  <c r="H1036" i="3"/>
  <c r="H1037" i="3"/>
  <c r="H1038" i="3"/>
  <c r="H1039" i="3"/>
  <c r="H1040" i="3"/>
  <c r="H1041" i="3"/>
  <c r="H1042" i="3"/>
  <c r="H1043" i="3"/>
  <c r="H1044" i="3"/>
  <c r="H1045" i="3"/>
  <c r="H1046" i="3"/>
  <c r="H1047" i="3"/>
  <c r="H1048" i="3"/>
  <c r="H1049" i="3"/>
  <c r="H1050" i="3"/>
  <c r="H1051" i="3"/>
  <c r="H1052" i="3"/>
  <c r="H1053" i="3"/>
  <c r="H1054" i="3"/>
  <c r="H1055" i="3"/>
  <c r="H1056" i="3"/>
  <c r="H1057" i="3"/>
  <c r="H1058" i="3"/>
  <c r="H1059" i="3"/>
  <c r="H1060" i="3"/>
  <c r="H1061" i="3"/>
  <c r="H1062" i="3"/>
  <c r="H1063" i="3"/>
  <c r="H1064" i="3"/>
  <c r="H1065" i="3"/>
  <c r="H1066" i="3"/>
  <c r="H1067" i="3"/>
  <c r="H1068" i="3"/>
  <c r="H1069" i="3"/>
  <c r="H1070" i="3"/>
  <c r="H1071" i="3"/>
  <c r="H1072" i="3"/>
  <c r="H1073" i="3"/>
  <c r="H1074" i="3"/>
  <c r="H1075" i="3"/>
  <c r="H1076" i="3"/>
  <c r="H1077" i="3"/>
  <c r="H1078" i="3"/>
  <c r="H1079" i="3"/>
  <c r="H1080" i="3"/>
  <c r="H1081" i="3"/>
  <c r="H1082" i="3"/>
  <c r="H1083" i="3"/>
  <c r="H1084" i="3"/>
  <c r="H1085" i="3"/>
  <c r="H1086" i="3"/>
  <c r="H1087" i="3"/>
  <c r="H1088" i="3"/>
  <c r="H1089" i="3"/>
  <c r="H1090" i="3"/>
  <c r="H1091" i="3"/>
  <c r="H1092" i="3"/>
  <c r="H1093" i="3"/>
  <c r="H1094" i="3"/>
  <c r="H1095" i="3"/>
  <c r="H1096" i="3"/>
  <c r="H1097" i="3"/>
  <c r="H1098" i="3"/>
  <c r="H1099" i="3"/>
  <c r="H1100" i="3"/>
  <c r="H1101" i="3"/>
  <c r="H1102" i="3"/>
  <c r="H1103" i="3"/>
  <c r="H1104" i="3"/>
  <c r="H1105" i="3"/>
  <c r="H1106" i="3"/>
  <c r="H1107" i="3"/>
  <c r="H1108" i="3"/>
  <c r="H1109" i="3"/>
  <c r="H1110" i="3"/>
  <c r="H1111" i="3"/>
  <c r="H1112" i="3"/>
  <c r="H1113" i="3"/>
  <c r="H1114" i="3"/>
  <c r="H1115" i="3"/>
  <c r="H1116" i="3"/>
  <c r="H1117" i="3"/>
  <c r="H1118" i="3"/>
  <c r="H1119" i="3"/>
  <c r="H1120" i="3"/>
  <c r="H1121" i="3"/>
  <c r="H1122" i="3"/>
  <c r="H1123" i="3"/>
  <c r="H1124" i="3"/>
  <c r="H1125" i="3"/>
  <c r="H1126" i="3"/>
  <c r="H1127" i="3"/>
  <c r="H1128" i="3"/>
  <c r="H1129" i="3"/>
  <c r="H1130" i="3"/>
  <c r="H1131" i="3"/>
  <c r="H1132" i="3"/>
  <c r="H1133" i="3"/>
  <c r="H1134" i="3"/>
  <c r="H1135" i="3"/>
  <c r="H1136" i="3"/>
  <c r="H1137" i="3"/>
  <c r="H1138" i="3"/>
  <c r="H1139" i="3"/>
  <c r="H1140" i="3"/>
  <c r="H1141" i="3"/>
  <c r="H1142" i="3"/>
  <c r="H1143" i="3"/>
  <c r="H1144" i="3"/>
  <c r="H1145" i="3"/>
  <c r="H1146" i="3"/>
  <c r="H1147" i="3"/>
  <c r="H1148" i="3"/>
  <c r="H1149" i="3"/>
  <c r="H1150" i="3"/>
  <c r="H1151" i="3"/>
  <c r="H1152" i="3"/>
  <c r="H1153" i="3"/>
  <c r="H1154" i="3"/>
  <c r="H1155" i="3"/>
  <c r="H1156" i="3"/>
  <c r="H1157" i="3"/>
  <c r="H1158" i="3"/>
  <c r="H1159" i="3"/>
  <c r="H1160" i="3"/>
  <c r="H1161" i="3"/>
  <c r="H1162" i="3"/>
  <c r="H1163" i="3"/>
  <c r="H1164" i="3"/>
  <c r="H1165" i="3"/>
  <c r="H1166" i="3"/>
  <c r="H1167" i="3"/>
  <c r="H1168" i="3"/>
  <c r="H1169" i="3"/>
  <c r="H1170" i="3"/>
  <c r="H1171" i="3"/>
  <c r="H1172" i="3"/>
  <c r="H1173" i="3"/>
  <c r="H1174" i="3"/>
  <c r="H1175" i="3"/>
  <c r="H1176" i="3"/>
  <c r="H1177" i="3"/>
  <c r="H1178" i="3"/>
  <c r="H1179" i="3"/>
  <c r="H1180" i="3"/>
  <c r="H1181" i="3"/>
  <c r="H1182" i="3"/>
  <c r="H1183" i="3"/>
  <c r="H1184" i="3"/>
  <c r="H1185" i="3"/>
  <c r="H1186" i="3"/>
  <c r="H1187" i="3"/>
  <c r="H1188" i="3"/>
  <c r="H1189" i="3"/>
  <c r="H1190" i="3"/>
  <c r="H1191" i="3"/>
  <c r="H1192" i="3"/>
  <c r="H1193" i="3"/>
  <c r="H1194" i="3"/>
  <c r="H1195" i="3"/>
  <c r="H1196" i="3"/>
  <c r="H1197" i="3"/>
  <c r="H1198" i="3"/>
  <c r="H1199" i="3"/>
  <c r="H1200" i="3"/>
  <c r="H1201" i="3"/>
  <c r="H1202" i="3"/>
  <c r="H1203" i="3"/>
  <c r="H1204" i="3"/>
  <c r="H1205" i="3"/>
  <c r="H1206" i="3"/>
  <c r="H1207" i="3"/>
  <c r="H1208" i="3"/>
  <c r="H1209" i="3"/>
  <c r="H1210" i="3"/>
  <c r="H1211" i="3"/>
  <c r="H1212" i="3"/>
  <c r="H1213" i="3"/>
  <c r="H1214" i="3"/>
  <c r="H1215" i="3"/>
  <c r="H1216" i="3"/>
  <c r="H1217" i="3"/>
  <c r="H1218" i="3"/>
  <c r="H1219" i="3"/>
  <c r="H1220" i="3"/>
  <c r="H1221" i="3"/>
  <c r="H1222" i="3"/>
  <c r="H1223" i="3"/>
  <c r="H1224" i="3"/>
  <c r="H1225" i="3"/>
  <c r="H1226" i="3"/>
  <c r="H1227" i="3"/>
  <c r="H1228" i="3"/>
  <c r="H1229" i="3"/>
  <c r="H1230" i="3"/>
  <c r="H1231" i="3"/>
  <c r="H1232" i="3"/>
  <c r="H1233" i="3"/>
  <c r="H1234" i="3"/>
  <c r="H1235" i="3"/>
  <c r="H1236" i="3"/>
  <c r="H1237" i="3"/>
  <c r="H1238" i="3"/>
  <c r="H1239" i="3"/>
  <c r="H1240" i="3"/>
  <c r="H1241" i="3"/>
  <c r="H1242" i="3"/>
  <c r="H1243" i="3"/>
  <c r="H1244" i="3"/>
  <c r="H1245" i="3"/>
  <c r="H1246" i="3"/>
  <c r="H1247" i="3"/>
  <c r="H1248" i="3"/>
  <c r="H1249" i="3"/>
  <c r="H1250" i="3"/>
  <c r="H1251" i="3"/>
  <c r="H1252" i="3"/>
  <c r="H1253" i="3"/>
  <c r="H1254" i="3"/>
  <c r="H1255" i="3"/>
  <c r="H1256" i="3"/>
  <c r="H1257" i="3"/>
  <c r="H1258" i="3"/>
  <c r="H1259" i="3"/>
  <c r="H1260" i="3"/>
  <c r="H1261" i="3"/>
  <c r="H1262" i="3"/>
  <c r="H1263" i="3"/>
  <c r="H1264" i="3"/>
  <c r="H1265" i="3"/>
  <c r="H1266" i="3"/>
  <c r="H1267" i="3"/>
  <c r="H1268" i="3"/>
  <c r="H1269" i="3"/>
  <c r="H1270" i="3"/>
  <c r="H1271" i="3"/>
  <c r="H1272" i="3"/>
  <c r="H1273" i="3"/>
  <c r="H1274" i="3"/>
  <c r="H1275" i="3"/>
  <c r="H1276" i="3"/>
  <c r="H1277" i="3"/>
  <c r="H1278" i="3"/>
  <c r="H1279" i="3"/>
  <c r="H1280" i="3"/>
  <c r="H1281" i="3"/>
  <c r="H1282" i="3"/>
  <c r="H1283" i="3"/>
  <c r="H1284" i="3"/>
  <c r="H1285" i="3"/>
  <c r="H1286" i="3"/>
  <c r="H1287" i="3"/>
  <c r="H1288" i="3"/>
  <c r="H1289" i="3"/>
  <c r="H1290" i="3"/>
  <c r="H1291" i="3"/>
  <c r="H1292" i="3"/>
  <c r="H1293" i="3"/>
  <c r="H1294" i="3"/>
  <c r="H1295" i="3"/>
  <c r="H1296" i="3"/>
  <c r="H1297" i="3"/>
  <c r="H1298" i="3"/>
  <c r="H1299" i="3"/>
  <c r="H1300" i="3"/>
  <c r="H1301" i="3"/>
  <c r="H1302" i="3"/>
  <c r="H1303" i="3"/>
  <c r="H1304" i="3"/>
  <c r="H1305" i="3"/>
  <c r="H1306" i="3"/>
  <c r="H1307" i="3"/>
  <c r="H1308" i="3"/>
  <c r="H1309" i="3"/>
  <c r="H1310" i="3"/>
  <c r="H1311" i="3"/>
  <c r="H1312" i="3"/>
  <c r="H1313" i="3"/>
  <c r="H1314" i="3"/>
  <c r="H1315" i="3"/>
  <c r="H1316" i="3"/>
  <c r="H1317" i="3"/>
  <c r="H1318" i="3"/>
  <c r="H1319" i="3"/>
  <c r="H1320" i="3"/>
  <c r="H1321" i="3"/>
  <c r="H1322" i="3"/>
  <c r="H1323" i="3"/>
  <c r="H1324" i="3"/>
  <c r="H1325" i="3"/>
  <c r="H1326" i="3"/>
  <c r="H1327" i="3"/>
  <c r="H1328" i="3"/>
  <c r="H1329" i="3"/>
  <c r="H1330" i="3"/>
  <c r="H1331" i="3"/>
  <c r="H1332" i="3"/>
  <c r="H1333" i="3"/>
  <c r="H1334" i="3"/>
  <c r="H1335" i="3"/>
  <c r="H1336" i="3"/>
  <c r="H1337" i="3"/>
  <c r="H1338" i="3"/>
  <c r="H1339" i="3"/>
  <c r="H1340" i="3"/>
  <c r="H1341" i="3"/>
  <c r="H1342" i="3"/>
  <c r="H1343" i="3"/>
  <c r="H1344" i="3"/>
  <c r="H1345" i="3"/>
  <c r="H1346" i="3"/>
  <c r="H1347" i="3"/>
  <c r="H1348" i="3"/>
  <c r="H30" i="3"/>
  <c r="H31" i="3"/>
  <c r="H32" i="3"/>
  <c r="H34" i="3"/>
  <c r="H35" i="3"/>
  <c r="H36" i="3"/>
  <c r="H37" i="3"/>
  <c r="H38" i="3"/>
  <c r="H39" i="3"/>
  <c r="H40" i="3"/>
  <c r="H41" i="3"/>
  <c r="H43" i="3"/>
  <c r="H44" i="3"/>
  <c r="H28" i="3"/>
  <c r="H29" i="3"/>
  <c r="H27" i="3"/>
  <c r="H26" i="3"/>
  <c r="H25" i="3"/>
  <c r="H24" i="3"/>
  <c r="H23" i="3"/>
  <c r="H22" i="3"/>
  <c r="H21" i="3"/>
  <c r="G1348" i="3"/>
  <c r="G1347" i="3"/>
  <c r="G1346" i="3"/>
  <c r="G1345" i="3"/>
  <c r="G1344" i="3"/>
  <c r="G1343" i="3"/>
  <c r="G1342" i="3"/>
  <c r="G1341" i="3"/>
  <c r="G1340" i="3"/>
  <c r="G1339" i="3"/>
  <c r="G1338" i="3"/>
  <c r="G1337" i="3"/>
  <c r="G1336" i="3"/>
  <c r="G1335" i="3"/>
  <c r="G1334" i="3"/>
  <c r="G1333" i="3"/>
  <c r="G1332" i="3"/>
  <c r="G1331" i="3"/>
  <c r="G1330" i="3"/>
  <c r="G1329" i="3"/>
  <c r="G1328" i="3"/>
  <c r="G1327" i="3"/>
  <c r="G1326" i="3"/>
  <c r="G1325" i="3"/>
  <c r="G1324" i="3"/>
  <c r="G1323" i="3"/>
  <c r="G1322" i="3"/>
  <c r="G1321" i="3"/>
  <c r="G1320" i="3"/>
  <c r="G1319" i="3"/>
  <c r="G1318" i="3"/>
  <c r="G1317" i="3"/>
  <c r="G1316" i="3"/>
  <c r="G1315" i="3"/>
  <c r="G1314" i="3"/>
  <c r="G1313" i="3"/>
  <c r="G1312" i="3"/>
  <c r="G1311" i="3"/>
  <c r="G1310" i="3"/>
  <c r="G1309" i="3"/>
  <c r="G1308" i="3"/>
  <c r="G1307" i="3"/>
  <c r="G1306" i="3"/>
  <c r="G1305" i="3"/>
  <c r="G1304" i="3"/>
  <c r="G1303" i="3"/>
  <c r="G1302" i="3"/>
  <c r="G1301" i="3"/>
  <c r="G1300" i="3"/>
  <c r="G1299" i="3"/>
  <c r="G1298" i="3"/>
  <c r="G1297" i="3"/>
  <c r="G1296" i="3"/>
  <c r="G1295" i="3"/>
  <c r="G1294" i="3"/>
  <c r="G1293" i="3"/>
  <c r="G1292" i="3"/>
  <c r="G1291" i="3"/>
  <c r="G1290" i="3"/>
  <c r="G1289" i="3"/>
  <c r="G1288" i="3"/>
  <c r="G1287" i="3"/>
  <c r="G1286" i="3"/>
  <c r="G1285" i="3"/>
  <c r="G1284" i="3"/>
  <c r="G1283" i="3"/>
  <c r="G1282" i="3"/>
  <c r="G1281" i="3"/>
  <c r="G1280" i="3"/>
  <c r="G1279" i="3"/>
  <c r="G1278" i="3"/>
  <c r="G1277" i="3"/>
  <c r="G1276" i="3"/>
  <c r="G1275" i="3"/>
  <c r="G1274" i="3"/>
  <c r="G1273" i="3"/>
  <c r="G1272" i="3"/>
  <c r="G1271" i="3"/>
  <c r="G1270" i="3"/>
  <c r="G1269" i="3"/>
  <c r="G1268" i="3"/>
  <c r="G1267" i="3"/>
  <c r="G1266" i="3"/>
  <c r="G1265" i="3"/>
  <c r="G1264" i="3"/>
  <c r="G1263" i="3"/>
  <c r="G1262" i="3"/>
  <c r="G1261" i="3"/>
  <c r="G1260" i="3"/>
  <c r="G1259" i="3"/>
  <c r="G1258" i="3"/>
  <c r="G1257" i="3"/>
  <c r="G1256" i="3"/>
  <c r="G1255" i="3"/>
  <c r="G1254" i="3"/>
  <c r="G1253" i="3"/>
  <c r="G1252" i="3"/>
  <c r="G1251" i="3"/>
  <c r="G1250" i="3"/>
  <c r="G1249" i="3"/>
  <c r="G1248" i="3"/>
  <c r="G1247" i="3"/>
  <c r="G1246" i="3"/>
  <c r="G1245" i="3"/>
  <c r="G1244" i="3"/>
  <c r="G1243" i="3"/>
  <c r="G1242" i="3"/>
  <c r="G1241" i="3"/>
  <c r="G1240" i="3"/>
  <c r="G1239" i="3"/>
  <c r="G1238" i="3"/>
  <c r="G1237" i="3"/>
  <c r="G1236" i="3"/>
  <c r="G1235" i="3"/>
  <c r="G1234" i="3"/>
  <c r="G1233" i="3"/>
  <c r="G1232" i="3"/>
  <c r="G1231" i="3"/>
  <c r="G1230" i="3"/>
  <c r="G1229" i="3"/>
  <c r="G1228" i="3"/>
  <c r="G1227" i="3"/>
  <c r="G1226" i="3"/>
  <c r="G1225" i="3"/>
  <c r="G1224" i="3"/>
  <c r="G1223" i="3"/>
  <c r="G1222" i="3"/>
  <c r="G1221" i="3"/>
  <c r="G1220" i="3"/>
  <c r="G1219" i="3"/>
  <c r="G1218" i="3"/>
  <c r="G1217" i="3"/>
  <c r="G1216" i="3"/>
  <c r="G1215" i="3"/>
  <c r="G1214" i="3"/>
  <c r="G1213" i="3"/>
  <c r="G1212" i="3"/>
  <c r="G1211" i="3"/>
  <c r="G1210" i="3"/>
  <c r="G1209" i="3"/>
  <c r="G1208" i="3"/>
  <c r="G1207" i="3"/>
  <c r="G1206" i="3"/>
  <c r="G1205" i="3"/>
  <c r="G1204" i="3"/>
  <c r="G1203" i="3"/>
  <c r="G1202" i="3"/>
  <c r="G1201" i="3"/>
  <c r="G1200" i="3"/>
  <c r="G1199" i="3"/>
  <c r="G1198" i="3"/>
  <c r="G1197" i="3"/>
  <c r="G1196" i="3"/>
  <c r="G1195" i="3"/>
  <c r="G1194" i="3"/>
  <c r="G1193" i="3"/>
  <c r="G1192" i="3"/>
  <c r="G1191" i="3"/>
  <c r="G1190" i="3"/>
  <c r="G1189" i="3"/>
  <c r="G1188" i="3"/>
  <c r="G1187" i="3"/>
  <c r="G1186" i="3"/>
  <c r="G1185" i="3"/>
  <c r="G1184" i="3"/>
  <c r="G1183" i="3"/>
  <c r="G1182" i="3"/>
  <c r="G1181" i="3"/>
  <c r="G1180" i="3"/>
  <c r="G1179" i="3"/>
  <c r="G1178" i="3"/>
  <c r="G1177" i="3"/>
  <c r="G1176" i="3"/>
  <c r="G1175" i="3"/>
  <c r="G1174" i="3"/>
  <c r="G1173" i="3"/>
  <c r="G1172" i="3"/>
  <c r="G1171" i="3"/>
  <c r="G1170" i="3"/>
  <c r="G1169" i="3"/>
  <c r="G1168" i="3"/>
  <c r="G1167" i="3"/>
  <c r="G1166" i="3"/>
  <c r="G1165" i="3"/>
  <c r="G1164" i="3"/>
  <c r="G1163" i="3"/>
  <c r="G1162" i="3"/>
  <c r="G1161" i="3"/>
  <c r="G1160" i="3"/>
  <c r="G1159" i="3"/>
  <c r="G1158" i="3"/>
  <c r="G1157" i="3"/>
  <c r="G1156" i="3"/>
  <c r="G1155" i="3"/>
  <c r="G1154" i="3"/>
  <c r="G1153" i="3"/>
  <c r="G1152" i="3"/>
  <c r="G1151" i="3"/>
  <c r="G1150" i="3"/>
  <c r="G1149" i="3"/>
  <c r="G1148" i="3"/>
  <c r="G1147" i="3"/>
  <c r="G1146" i="3"/>
  <c r="G1145" i="3"/>
  <c r="G1144" i="3"/>
  <c r="G1143" i="3"/>
  <c r="G1142" i="3"/>
  <c r="G1141" i="3"/>
  <c r="G1140" i="3"/>
  <c r="G1139" i="3"/>
  <c r="G1138" i="3"/>
  <c r="G1137" i="3"/>
  <c r="G1136" i="3"/>
  <c r="G1135" i="3"/>
  <c r="G1134" i="3"/>
  <c r="G1133" i="3"/>
  <c r="G1132" i="3"/>
  <c r="G1131" i="3"/>
  <c r="G1130" i="3"/>
  <c r="G1129" i="3"/>
  <c r="G1128" i="3"/>
  <c r="G1127" i="3"/>
  <c r="G1126" i="3"/>
  <c r="G1125" i="3"/>
  <c r="G1124" i="3"/>
  <c r="G1123" i="3"/>
  <c r="G1122" i="3"/>
  <c r="G1121" i="3"/>
  <c r="G1120" i="3"/>
  <c r="G1119" i="3"/>
  <c r="G1118" i="3"/>
  <c r="G1117" i="3"/>
  <c r="G1116" i="3"/>
  <c r="G1115" i="3"/>
  <c r="G1114" i="3"/>
  <c r="G1113" i="3"/>
  <c r="G1112" i="3"/>
  <c r="G1111" i="3"/>
  <c r="G1110" i="3"/>
  <c r="G1109" i="3"/>
  <c r="G1108" i="3"/>
  <c r="G1107" i="3"/>
  <c r="G1106" i="3"/>
  <c r="G1105" i="3"/>
  <c r="G1104" i="3"/>
  <c r="G1103" i="3"/>
  <c r="G1102" i="3"/>
  <c r="G1101" i="3"/>
  <c r="G1100" i="3"/>
  <c r="G1099" i="3"/>
  <c r="G1098" i="3"/>
  <c r="G1097" i="3"/>
  <c r="G1096" i="3"/>
  <c r="G1095" i="3"/>
  <c r="G1094" i="3"/>
  <c r="G1093" i="3"/>
  <c r="G1092" i="3"/>
  <c r="G1091" i="3"/>
  <c r="G1090" i="3"/>
  <c r="G1089" i="3"/>
  <c r="G1088" i="3"/>
  <c r="G1087" i="3"/>
  <c r="G1086" i="3"/>
  <c r="G1085" i="3"/>
  <c r="G1084" i="3"/>
  <c r="G1083" i="3"/>
  <c r="G1082" i="3"/>
  <c r="G1081" i="3"/>
  <c r="G1080" i="3"/>
  <c r="G1079" i="3"/>
  <c r="G1078" i="3"/>
  <c r="G1077" i="3"/>
  <c r="G1076" i="3"/>
  <c r="G1075" i="3"/>
  <c r="G1074" i="3"/>
  <c r="G1073" i="3"/>
  <c r="G1072" i="3"/>
  <c r="G1071" i="3"/>
  <c r="G1070" i="3"/>
  <c r="G1069" i="3"/>
  <c r="G1068" i="3"/>
  <c r="G1067" i="3"/>
  <c r="G1066" i="3"/>
  <c r="G1065" i="3"/>
  <c r="G1064" i="3"/>
  <c r="G1063" i="3"/>
  <c r="G1062" i="3"/>
  <c r="G1061" i="3"/>
  <c r="G1060" i="3"/>
  <c r="G1059" i="3"/>
  <c r="G1058" i="3"/>
  <c r="G1057" i="3"/>
  <c r="G1056" i="3"/>
  <c r="G1055" i="3"/>
  <c r="G1054" i="3"/>
  <c r="G1053" i="3"/>
  <c r="G1052" i="3"/>
  <c r="G1051" i="3"/>
  <c r="G1050" i="3"/>
  <c r="G1049" i="3"/>
  <c r="G1048" i="3"/>
  <c r="G1047" i="3"/>
  <c r="G1046" i="3"/>
  <c r="G1045" i="3"/>
  <c r="G1044" i="3"/>
  <c r="G1043" i="3"/>
  <c r="G1042" i="3"/>
  <c r="G1041" i="3"/>
  <c r="G1040" i="3"/>
  <c r="G1039" i="3"/>
  <c r="G1038" i="3"/>
  <c r="G1037" i="3"/>
  <c r="G1036" i="3"/>
  <c r="G1035" i="3"/>
  <c r="G1034" i="3"/>
  <c r="G1033" i="3"/>
  <c r="G1032" i="3"/>
  <c r="G1031" i="3"/>
  <c r="G1030" i="3"/>
  <c r="G1029" i="3"/>
  <c r="G1028" i="3"/>
  <c r="G1027" i="3"/>
  <c r="G1026" i="3"/>
  <c r="G1025" i="3"/>
  <c r="G1024" i="3"/>
  <c r="G1023" i="3"/>
  <c r="G1022" i="3"/>
  <c r="G1021" i="3"/>
  <c r="G1020" i="3"/>
  <c r="G1019" i="3"/>
  <c r="G1018" i="3"/>
  <c r="G1017" i="3"/>
  <c r="G1016" i="3"/>
  <c r="G1015" i="3"/>
  <c r="G1014" i="3"/>
  <c r="G1013" i="3"/>
  <c r="G1012" i="3"/>
  <c r="G1011" i="3"/>
  <c r="G1010" i="3"/>
  <c r="G1009" i="3"/>
  <c r="G1008" i="3"/>
  <c r="G1007" i="3"/>
  <c r="G1006" i="3"/>
  <c r="G1005" i="3"/>
  <c r="G1004" i="3"/>
  <c r="G1003" i="3"/>
  <c r="G1002" i="3"/>
  <c r="G1001" i="3"/>
  <c r="G1000" i="3"/>
  <c r="G999" i="3"/>
  <c r="G998" i="3"/>
  <c r="G997" i="3"/>
  <c r="G996" i="3"/>
  <c r="G995" i="3"/>
  <c r="G994" i="3"/>
  <c r="G993" i="3"/>
  <c r="G992" i="3"/>
  <c r="G991" i="3"/>
  <c r="G990" i="3"/>
  <c r="G989" i="3"/>
  <c r="G988" i="3"/>
  <c r="G987" i="3"/>
  <c r="G986" i="3"/>
  <c r="G985" i="3"/>
  <c r="G984" i="3"/>
  <c r="G983" i="3"/>
  <c r="G982" i="3"/>
  <c r="G981" i="3"/>
  <c r="G980" i="3"/>
  <c r="G979" i="3"/>
  <c r="G978" i="3"/>
  <c r="G977" i="3"/>
  <c r="G976" i="3"/>
  <c r="G975" i="3"/>
  <c r="G974" i="3"/>
  <c r="G973" i="3"/>
  <c r="G972" i="3"/>
  <c r="G971" i="3"/>
  <c r="G970" i="3"/>
  <c r="G969" i="3"/>
  <c r="G968" i="3"/>
  <c r="G967" i="3"/>
  <c r="G966" i="3"/>
  <c r="G965" i="3"/>
  <c r="G964" i="3"/>
  <c r="G963" i="3"/>
  <c r="G962" i="3"/>
  <c r="G961" i="3"/>
  <c r="G960" i="3"/>
  <c r="G959" i="3"/>
  <c r="G958" i="3"/>
  <c r="G957" i="3"/>
  <c r="G956" i="3"/>
  <c r="G955" i="3"/>
  <c r="G954" i="3"/>
  <c r="G953" i="3"/>
  <c r="G952" i="3"/>
  <c r="G951" i="3"/>
  <c r="G950" i="3"/>
  <c r="G949" i="3"/>
  <c r="G948" i="3"/>
  <c r="G947" i="3"/>
  <c r="G946" i="3"/>
  <c r="G945" i="3"/>
  <c r="G944" i="3"/>
  <c r="G943" i="3"/>
  <c r="G942" i="3"/>
  <c r="G941" i="3"/>
  <c r="G940" i="3"/>
  <c r="G939" i="3"/>
  <c r="G938" i="3"/>
  <c r="G937" i="3"/>
  <c r="G936" i="3"/>
  <c r="G935" i="3"/>
  <c r="G934" i="3"/>
  <c r="G933" i="3"/>
  <c r="G932" i="3"/>
  <c r="G931" i="3"/>
  <c r="G930" i="3"/>
  <c r="G929" i="3"/>
  <c r="G928" i="3"/>
  <c r="G927" i="3"/>
  <c r="G926" i="3"/>
  <c r="G925" i="3"/>
  <c r="G924" i="3"/>
  <c r="G923" i="3"/>
  <c r="G922" i="3"/>
  <c r="G921" i="3"/>
  <c r="G920" i="3"/>
  <c r="G919" i="3"/>
  <c r="G918" i="3"/>
  <c r="G917" i="3"/>
  <c r="G916" i="3"/>
  <c r="G915" i="3"/>
  <c r="G914" i="3"/>
  <c r="G913" i="3"/>
  <c r="G912" i="3"/>
  <c r="G911" i="3"/>
  <c r="G910" i="3"/>
  <c r="G909" i="3"/>
  <c r="G908" i="3"/>
  <c r="G907" i="3"/>
  <c r="G906" i="3"/>
  <c r="G905" i="3"/>
  <c r="G904" i="3"/>
  <c r="G903" i="3"/>
  <c r="G902" i="3"/>
  <c r="G901" i="3"/>
  <c r="G900" i="3"/>
  <c r="G899" i="3"/>
  <c r="G898" i="3"/>
  <c r="G897" i="3"/>
  <c r="G896" i="3"/>
  <c r="G895" i="3"/>
  <c r="G894" i="3"/>
  <c r="G893" i="3"/>
  <c r="G892" i="3"/>
  <c r="G891" i="3"/>
  <c r="G890" i="3"/>
  <c r="G889" i="3"/>
  <c r="G888" i="3"/>
  <c r="G887" i="3"/>
  <c r="G886" i="3"/>
  <c r="G885" i="3"/>
  <c r="G884" i="3"/>
  <c r="G883" i="3"/>
  <c r="G882" i="3"/>
  <c r="G881" i="3"/>
  <c r="G880" i="3"/>
  <c r="G879" i="3"/>
  <c r="G878" i="3"/>
  <c r="G877" i="3"/>
  <c r="G876" i="3"/>
  <c r="G875" i="3"/>
  <c r="G874" i="3"/>
  <c r="G873" i="3"/>
  <c r="G872" i="3"/>
  <c r="G871" i="3"/>
  <c r="G870" i="3"/>
  <c r="G869" i="3"/>
  <c r="G868" i="3"/>
  <c r="G867" i="3"/>
  <c r="G866" i="3"/>
  <c r="G865" i="3"/>
  <c r="G864" i="3"/>
  <c r="G863" i="3"/>
  <c r="G862" i="3"/>
  <c r="G861" i="3"/>
  <c r="G860" i="3"/>
  <c r="G859" i="3"/>
  <c r="G858" i="3"/>
  <c r="G857" i="3"/>
  <c r="G856" i="3"/>
  <c r="G855" i="3"/>
  <c r="G854" i="3"/>
  <c r="G853" i="3"/>
  <c r="G852" i="3"/>
  <c r="G851" i="3"/>
  <c r="G850" i="3"/>
  <c r="G849" i="3"/>
  <c r="G848" i="3"/>
  <c r="G847" i="3"/>
  <c r="G846" i="3"/>
  <c r="G845" i="3"/>
  <c r="G844" i="3"/>
  <c r="G843" i="3"/>
  <c r="G842" i="3"/>
  <c r="G841" i="3"/>
  <c r="G840" i="3"/>
  <c r="G839" i="3"/>
  <c r="G838" i="3"/>
  <c r="G837" i="3"/>
  <c r="G836" i="3"/>
  <c r="G835" i="3"/>
  <c r="G834" i="3"/>
  <c r="G833" i="3"/>
  <c r="G832" i="3"/>
  <c r="G831" i="3"/>
  <c r="G830" i="3"/>
  <c r="G829" i="3"/>
  <c r="G828" i="3"/>
  <c r="G827" i="3"/>
  <c r="G826" i="3"/>
  <c r="G825" i="3"/>
  <c r="G824" i="3"/>
  <c r="G823" i="3"/>
  <c r="G822" i="3"/>
  <c r="G821" i="3"/>
  <c r="G820" i="3"/>
  <c r="G819" i="3"/>
  <c r="G818" i="3"/>
  <c r="G817" i="3"/>
  <c r="G816" i="3"/>
  <c r="G815" i="3"/>
  <c r="G814" i="3"/>
  <c r="G813" i="3"/>
  <c r="G812" i="3"/>
  <c r="G811" i="3"/>
  <c r="G810" i="3"/>
  <c r="G809" i="3"/>
  <c r="G808" i="3"/>
  <c r="G807" i="3"/>
  <c r="G806" i="3"/>
  <c r="G805" i="3"/>
  <c r="G804" i="3"/>
  <c r="G803" i="3"/>
  <c r="G802" i="3"/>
  <c r="G801" i="3"/>
  <c r="G800" i="3"/>
  <c r="G799" i="3"/>
  <c r="G798" i="3"/>
  <c r="G797" i="3"/>
  <c r="G796" i="3"/>
  <c r="G795" i="3"/>
  <c r="G794" i="3"/>
  <c r="G793" i="3"/>
  <c r="G792" i="3"/>
  <c r="G791" i="3"/>
  <c r="G790" i="3"/>
  <c r="G789" i="3"/>
  <c r="G788" i="3"/>
  <c r="G787" i="3"/>
  <c r="G786" i="3"/>
  <c r="G785" i="3"/>
  <c r="G784" i="3"/>
  <c r="G783" i="3"/>
  <c r="G782" i="3"/>
  <c r="G781" i="3"/>
  <c r="G780" i="3"/>
  <c r="G779" i="3"/>
  <c r="G778" i="3"/>
  <c r="G777" i="3"/>
  <c r="G776" i="3"/>
  <c r="G775" i="3"/>
  <c r="G774" i="3"/>
  <c r="G773" i="3"/>
  <c r="G772" i="3"/>
  <c r="G771" i="3"/>
  <c r="G770" i="3"/>
  <c r="G769" i="3"/>
  <c r="G768" i="3"/>
  <c r="G767" i="3"/>
  <c r="G766" i="3"/>
  <c r="G765" i="3"/>
  <c r="G764" i="3"/>
  <c r="G763" i="3"/>
  <c r="G762" i="3"/>
  <c r="G761" i="3"/>
  <c r="G760" i="3"/>
  <c r="G759" i="3"/>
  <c r="G758" i="3"/>
  <c r="G757" i="3"/>
  <c r="G756" i="3"/>
  <c r="G755" i="3"/>
  <c r="G754" i="3"/>
  <c r="G753" i="3"/>
  <c r="G752" i="3"/>
  <c r="G751" i="3"/>
  <c r="G750" i="3"/>
  <c r="G749" i="3"/>
  <c r="G748" i="3"/>
  <c r="G747" i="3"/>
  <c r="G746" i="3"/>
  <c r="G745" i="3"/>
  <c r="G744" i="3"/>
  <c r="G743" i="3"/>
  <c r="G742" i="3"/>
  <c r="G741" i="3"/>
  <c r="G740" i="3"/>
  <c r="G739" i="3"/>
  <c r="G738" i="3"/>
  <c r="G737" i="3"/>
  <c r="G736" i="3"/>
  <c r="G735" i="3"/>
  <c r="G734" i="3"/>
  <c r="G733" i="3"/>
  <c r="G732" i="3"/>
  <c r="G731" i="3"/>
  <c r="G730" i="3"/>
  <c r="G729" i="3"/>
  <c r="G728" i="3"/>
  <c r="G727" i="3"/>
  <c r="G726" i="3"/>
  <c r="G725" i="3"/>
  <c r="G724" i="3"/>
  <c r="G723" i="3"/>
  <c r="G722" i="3"/>
  <c r="G721" i="3"/>
  <c r="G720" i="3"/>
  <c r="G719" i="3"/>
  <c r="G718" i="3"/>
  <c r="G717" i="3"/>
  <c r="G716" i="3"/>
  <c r="G715" i="3"/>
  <c r="G714" i="3"/>
  <c r="G713" i="3"/>
  <c r="G712" i="3"/>
  <c r="G711" i="3"/>
  <c r="G710" i="3"/>
  <c r="G709" i="3"/>
  <c r="G708" i="3"/>
  <c r="G707" i="3"/>
  <c r="G706" i="3"/>
  <c r="G705" i="3"/>
  <c r="G704" i="3"/>
  <c r="G703" i="3"/>
  <c r="G702" i="3"/>
  <c r="G701" i="3"/>
  <c r="G700" i="3"/>
  <c r="G699" i="3"/>
  <c r="G698" i="3"/>
  <c r="G697" i="3"/>
  <c r="G696" i="3"/>
  <c r="G695" i="3"/>
  <c r="G694" i="3"/>
  <c r="G693" i="3"/>
  <c r="G692" i="3"/>
  <c r="G691" i="3"/>
  <c r="G690" i="3"/>
  <c r="G689" i="3"/>
  <c r="G688" i="3"/>
  <c r="G687" i="3"/>
  <c r="G686" i="3"/>
  <c r="G685" i="3"/>
  <c r="G684" i="3"/>
  <c r="G683" i="3"/>
  <c r="G682" i="3"/>
  <c r="G681" i="3"/>
  <c r="G680" i="3"/>
  <c r="G679" i="3"/>
  <c r="G678" i="3"/>
  <c r="G677" i="3"/>
  <c r="G676" i="3"/>
  <c r="G675" i="3"/>
  <c r="G674" i="3"/>
  <c r="G673" i="3"/>
  <c r="G672" i="3"/>
  <c r="G671" i="3"/>
  <c r="G670" i="3"/>
  <c r="G669" i="3"/>
  <c r="G668" i="3"/>
  <c r="G667" i="3"/>
  <c r="G666" i="3"/>
  <c r="G665" i="3"/>
  <c r="G664" i="3"/>
  <c r="G663" i="3"/>
  <c r="G662" i="3"/>
  <c r="G661" i="3"/>
  <c r="G660" i="3"/>
  <c r="G659" i="3"/>
  <c r="G658" i="3"/>
  <c r="G657" i="3"/>
  <c r="G656" i="3"/>
  <c r="G655" i="3"/>
  <c r="G654" i="3"/>
  <c r="G653" i="3"/>
  <c r="G652" i="3"/>
  <c r="G651" i="3"/>
  <c r="G650" i="3"/>
  <c r="G649" i="3"/>
  <c r="G648" i="3"/>
  <c r="G647" i="3"/>
  <c r="G646" i="3"/>
  <c r="G645" i="3"/>
  <c r="G644" i="3"/>
  <c r="G643" i="3"/>
  <c r="G642" i="3"/>
  <c r="G641" i="3"/>
  <c r="G640" i="3"/>
  <c r="G639" i="3"/>
  <c r="G638" i="3"/>
  <c r="G637" i="3"/>
  <c r="G636" i="3"/>
  <c r="G635" i="3"/>
  <c r="G634" i="3"/>
  <c r="G633" i="3"/>
  <c r="G632" i="3"/>
  <c r="G631" i="3"/>
  <c r="G630" i="3"/>
  <c r="G629" i="3"/>
  <c r="G628" i="3"/>
  <c r="G627" i="3"/>
  <c r="G626" i="3"/>
  <c r="G625" i="3"/>
  <c r="G624" i="3"/>
  <c r="G623" i="3"/>
  <c r="G622" i="3"/>
  <c r="G621" i="3"/>
  <c r="G620" i="3"/>
  <c r="G619" i="3"/>
  <c r="G618" i="3"/>
  <c r="G617" i="3"/>
  <c r="G616" i="3"/>
  <c r="G615" i="3"/>
  <c r="G614" i="3"/>
  <c r="G613" i="3"/>
  <c r="G612" i="3"/>
  <c r="G611" i="3"/>
  <c r="G610" i="3"/>
  <c r="G609" i="3"/>
  <c r="G608" i="3"/>
  <c r="G607" i="3"/>
  <c r="G606" i="3"/>
  <c r="G605" i="3"/>
  <c r="G604" i="3"/>
  <c r="G603" i="3"/>
  <c r="G602" i="3"/>
  <c r="G601" i="3"/>
  <c r="G600" i="3"/>
  <c r="G599" i="3"/>
  <c r="G598" i="3"/>
  <c r="G597" i="3"/>
  <c r="G596" i="3"/>
  <c r="G595" i="3"/>
  <c r="G594" i="3"/>
  <c r="G593" i="3"/>
  <c r="G592" i="3"/>
  <c r="G591" i="3"/>
  <c r="G590" i="3"/>
  <c r="G589" i="3"/>
  <c r="G588" i="3"/>
  <c r="G587" i="3"/>
  <c r="G586" i="3"/>
  <c r="G585" i="3"/>
  <c r="G584" i="3"/>
  <c r="G583" i="3"/>
  <c r="G582" i="3"/>
  <c r="G581" i="3"/>
  <c r="G580" i="3"/>
  <c r="G579" i="3"/>
  <c r="G578" i="3"/>
  <c r="G577" i="3"/>
  <c r="G576" i="3"/>
  <c r="G575" i="3"/>
  <c r="G574" i="3"/>
  <c r="G573" i="3"/>
  <c r="G572" i="3"/>
  <c r="G571" i="3"/>
  <c r="G570" i="3"/>
  <c r="G569" i="3"/>
  <c r="G568" i="3"/>
  <c r="G567" i="3"/>
  <c r="G566" i="3"/>
  <c r="G565" i="3"/>
  <c r="G564" i="3"/>
  <c r="G563" i="3"/>
  <c r="G562" i="3"/>
  <c r="G561" i="3"/>
  <c r="G560" i="3"/>
  <c r="G559" i="3"/>
  <c r="G558" i="3"/>
  <c r="G557" i="3"/>
  <c r="G556" i="3"/>
  <c r="G555" i="3"/>
  <c r="G554" i="3"/>
  <c r="G553" i="3"/>
  <c r="G552" i="3"/>
  <c r="G551" i="3"/>
  <c r="G550" i="3"/>
  <c r="G549" i="3"/>
  <c r="G548" i="3"/>
  <c r="G547" i="3"/>
  <c r="G546" i="3"/>
  <c r="G545" i="3"/>
  <c r="G544" i="3"/>
  <c r="G543" i="3"/>
  <c r="G542" i="3"/>
  <c r="G541" i="3"/>
  <c r="G540" i="3"/>
  <c r="G539" i="3"/>
  <c r="G538" i="3"/>
  <c r="G537" i="3"/>
  <c r="G536" i="3"/>
  <c r="G535" i="3"/>
  <c r="G534" i="3"/>
  <c r="G533" i="3"/>
  <c r="G532" i="3"/>
  <c r="G531" i="3"/>
  <c r="G530" i="3"/>
  <c r="G529" i="3"/>
  <c r="G528" i="3"/>
  <c r="G527" i="3"/>
  <c r="G526" i="3"/>
  <c r="G525" i="3"/>
  <c r="G524" i="3"/>
  <c r="G523" i="3"/>
  <c r="G522" i="3"/>
  <c r="G521" i="3"/>
  <c r="G520" i="3"/>
  <c r="G519" i="3"/>
  <c r="G518" i="3"/>
  <c r="G517" i="3"/>
  <c r="G516" i="3"/>
  <c r="G515" i="3"/>
  <c r="G514" i="3"/>
  <c r="G513" i="3"/>
  <c r="G512" i="3"/>
  <c r="G511" i="3"/>
  <c r="G510" i="3"/>
  <c r="G509" i="3"/>
  <c r="G508" i="3"/>
  <c r="G507" i="3"/>
  <c r="G506" i="3"/>
  <c r="G505" i="3"/>
  <c r="G504" i="3"/>
  <c r="G503" i="3"/>
  <c r="G502" i="3"/>
  <c r="G501" i="3"/>
  <c r="G500" i="3"/>
  <c r="G499" i="3"/>
  <c r="G498" i="3"/>
  <c r="G497" i="3"/>
  <c r="G496" i="3"/>
  <c r="G495" i="3"/>
  <c r="G494" i="3"/>
  <c r="G493" i="3"/>
  <c r="G492" i="3"/>
  <c r="G491" i="3"/>
  <c r="G490" i="3"/>
  <c r="G489" i="3"/>
  <c r="G488" i="3"/>
  <c r="G487" i="3"/>
  <c r="G486" i="3"/>
  <c r="G485" i="3"/>
  <c r="G484" i="3"/>
  <c r="G483" i="3"/>
  <c r="G482" i="3"/>
  <c r="G481" i="3"/>
  <c r="G480" i="3"/>
  <c r="G479" i="3"/>
  <c r="G478" i="3"/>
  <c r="G477" i="3"/>
  <c r="G476" i="3"/>
  <c r="G475" i="3"/>
  <c r="G474" i="3"/>
  <c r="G473" i="3"/>
  <c r="G472" i="3"/>
  <c r="G471" i="3"/>
  <c r="G470" i="3"/>
  <c r="G469" i="3"/>
  <c r="G468" i="3"/>
  <c r="G467" i="3"/>
  <c r="G466" i="3"/>
  <c r="G465" i="3"/>
  <c r="G464" i="3"/>
  <c r="G463" i="3"/>
  <c r="G462" i="3"/>
  <c r="G461" i="3"/>
  <c r="G460" i="3"/>
  <c r="G459" i="3"/>
  <c r="G458" i="3"/>
  <c r="G457" i="3"/>
  <c r="G456" i="3"/>
  <c r="G455" i="3"/>
  <c r="G454" i="3"/>
  <c r="G453" i="3"/>
  <c r="G452" i="3"/>
  <c r="G451" i="3"/>
  <c r="G450" i="3"/>
  <c r="G449" i="3"/>
  <c r="G448" i="3"/>
  <c r="G447" i="3"/>
  <c r="G446" i="3"/>
  <c r="G445" i="3"/>
  <c r="G444" i="3"/>
  <c r="G443" i="3"/>
  <c r="G442" i="3"/>
  <c r="G441" i="3"/>
  <c r="G440" i="3"/>
  <c r="G439" i="3"/>
  <c r="G438" i="3"/>
  <c r="G437" i="3"/>
  <c r="G436" i="3"/>
  <c r="G435" i="3"/>
  <c r="G434" i="3"/>
  <c r="G433" i="3"/>
  <c r="G432" i="3"/>
  <c r="G431" i="3"/>
  <c r="G430" i="3"/>
  <c r="G429" i="3"/>
  <c r="G428" i="3"/>
  <c r="G427" i="3"/>
  <c r="G426" i="3"/>
  <c r="G425" i="3"/>
  <c r="G424" i="3"/>
  <c r="G423" i="3"/>
  <c r="G422" i="3"/>
  <c r="G421" i="3"/>
  <c r="G420" i="3"/>
  <c r="G419" i="3"/>
  <c r="G418" i="3"/>
  <c r="G417" i="3"/>
  <c r="G416" i="3"/>
  <c r="G415" i="3"/>
  <c r="G414" i="3"/>
  <c r="G413" i="3"/>
  <c r="G412" i="3"/>
  <c r="G411" i="3"/>
  <c r="G410" i="3"/>
  <c r="G409" i="3"/>
  <c r="G408" i="3"/>
  <c r="G407" i="3"/>
  <c r="G406" i="3"/>
  <c r="G405" i="3"/>
  <c r="G404" i="3"/>
  <c r="G403" i="3"/>
  <c r="G402" i="3"/>
  <c r="G401" i="3"/>
  <c r="G400" i="3"/>
  <c r="G399" i="3"/>
  <c r="G398" i="3"/>
  <c r="G397" i="3"/>
  <c r="G396" i="3"/>
  <c r="G395" i="3"/>
  <c r="G394" i="3"/>
  <c r="G393" i="3"/>
  <c r="G392" i="3"/>
  <c r="G391" i="3"/>
  <c r="G390" i="3"/>
  <c r="G389" i="3"/>
  <c r="G388" i="3"/>
  <c r="G387" i="3"/>
  <c r="G386" i="3"/>
  <c r="G385" i="3"/>
  <c r="G384" i="3"/>
  <c r="G383" i="3"/>
  <c r="G382" i="3"/>
  <c r="G381" i="3"/>
  <c r="G380" i="3"/>
  <c r="G379" i="3"/>
  <c r="G378" i="3"/>
  <c r="G377" i="3"/>
  <c r="G376" i="3"/>
  <c r="G375" i="3"/>
  <c r="G374" i="3"/>
  <c r="G373" i="3"/>
  <c r="G372" i="3"/>
  <c r="G371" i="3"/>
  <c r="G370" i="3"/>
  <c r="G369" i="3"/>
  <c r="G368" i="3"/>
  <c r="G367" i="3"/>
  <c r="G366" i="3"/>
  <c r="G365" i="3"/>
  <c r="G364" i="3"/>
  <c r="G363" i="3"/>
  <c r="G362" i="3"/>
  <c r="G361" i="3"/>
  <c r="G360" i="3"/>
  <c r="G359" i="3"/>
  <c r="G358" i="3"/>
  <c r="G357" i="3"/>
  <c r="G356" i="3"/>
  <c r="G355" i="3"/>
  <c r="G354" i="3"/>
  <c r="G353" i="3"/>
  <c r="G352" i="3"/>
  <c r="G351" i="3"/>
  <c r="G350" i="3"/>
  <c r="G349" i="3"/>
  <c r="G348" i="3"/>
  <c r="G347" i="3"/>
  <c r="G346" i="3"/>
  <c r="G345" i="3"/>
  <c r="G344" i="3"/>
  <c r="G343" i="3"/>
  <c r="G342" i="3"/>
  <c r="G341" i="3"/>
  <c r="G340" i="3"/>
  <c r="G339" i="3"/>
  <c r="G338" i="3"/>
  <c r="G337" i="3"/>
  <c r="G336" i="3"/>
  <c r="G335" i="3"/>
  <c r="G334" i="3"/>
  <c r="G333" i="3"/>
  <c r="G332" i="3"/>
  <c r="G331" i="3"/>
  <c r="G330" i="3"/>
  <c r="G329" i="3"/>
  <c r="G328" i="3"/>
  <c r="G327" i="3"/>
  <c r="G326" i="3"/>
  <c r="G325" i="3"/>
  <c r="G324" i="3"/>
  <c r="G323" i="3"/>
  <c r="G322" i="3"/>
  <c r="G321" i="3"/>
  <c r="G320" i="3"/>
  <c r="G319" i="3"/>
  <c r="G318" i="3"/>
  <c r="G317" i="3"/>
  <c r="G316" i="3"/>
  <c r="G315" i="3"/>
  <c r="G314" i="3"/>
  <c r="G313" i="3"/>
  <c r="G312" i="3"/>
  <c r="G311" i="3"/>
  <c r="G310" i="3"/>
  <c r="G309" i="3"/>
  <c r="G308" i="3"/>
  <c r="G307" i="3"/>
  <c r="G306" i="3"/>
  <c r="G305" i="3"/>
  <c r="G304" i="3"/>
  <c r="G303" i="3"/>
  <c r="G302" i="3"/>
  <c r="G301" i="3"/>
  <c r="G300" i="3"/>
  <c r="G299" i="3"/>
  <c r="G298" i="3"/>
  <c r="G297" i="3"/>
  <c r="G296" i="3"/>
  <c r="G295" i="3"/>
  <c r="G294" i="3"/>
  <c r="G293" i="3"/>
  <c r="G292" i="3"/>
  <c r="G291" i="3"/>
  <c r="G290" i="3"/>
  <c r="G289" i="3"/>
  <c r="G288" i="3"/>
  <c r="G287" i="3"/>
  <c r="G286" i="3"/>
  <c r="G285" i="3"/>
  <c r="G284" i="3"/>
  <c r="G283" i="3"/>
  <c r="G282" i="3"/>
  <c r="G281" i="3"/>
  <c r="G280" i="3"/>
  <c r="G279" i="3"/>
  <c r="G278" i="3"/>
  <c r="G277" i="3"/>
  <c r="G276" i="3"/>
  <c r="G275" i="3"/>
  <c r="G274" i="3"/>
  <c r="G273" i="3"/>
  <c r="G272" i="3"/>
  <c r="G271" i="3"/>
  <c r="G270" i="3"/>
  <c r="G269" i="3"/>
  <c r="G268" i="3"/>
  <c r="G267" i="3"/>
  <c r="G266" i="3"/>
  <c r="G265" i="3"/>
  <c r="G264" i="3"/>
  <c r="G263" i="3"/>
  <c r="G262" i="3"/>
  <c r="G261" i="3"/>
  <c r="G260" i="3"/>
  <c r="G259" i="3"/>
  <c r="G258" i="3"/>
  <c r="G257" i="3"/>
  <c r="G256" i="3"/>
  <c r="G255" i="3"/>
  <c r="G254" i="3"/>
  <c r="G253" i="3"/>
  <c r="G252" i="3"/>
  <c r="G251" i="3"/>
  <c r="G250" i="3"/>
  <c r="G249" i="3"/>
  <c r="G248" i="3"/>
  <c r="G247" i="3"/>
  <c r="G246" i="3"/>
  <c r="G245" i="3"/>
  <c r="G244" i="3"/>
  <c r="G243" i="3"/>
  <c r="G242" i="3"/>
  <c r="G241" i="3"/>
  <c r="G240" i="3"/>
  <c r="G239" i="3"/>
  <c r="G238" i="3"/>
  <c r="G237" i="3"/>
  <c r="G236" i="3"/>
  <c r="G235" i="3"/>
  <c r="G234" i="3"/>
  <c r="G233" i="3"/>
  <c r="G232" i="3"/>
  <c r="G231" i="3"/>
  <c r="G230" i="3"/>
  <c r="G229" i="3"/>
  <c r="G228" i="3"/>
  <c r="G227" i="3"/>
  <c r="G226" i="3"/>
  <c r="G225" i="3"/>
  <c r="G224" i="3"/>
  <c r="G223" i="3"/>
  <c r="G222" i="3"/>
  <c r="G221" i="3"/>
  <c r="G220" i="3"/>
  <c r="G219" i="3"/>
  <c r="G218" i="3"/>
  <c r="G217" i="3"/>
  <c r="G216" i="3"/>
  <c r="G215" i="3"/>
  <c r="G214" i="3"/>
  <c r="G213" i="3"/>
  <c r="G212" i="3"/>
  <c r="G211" i="3"/>
  <c r="G210" i="3"/>
  <c r="G209" i="3"/>
  <c r="G208" i="3"/>
  <c r="G207" i="3"/>
  <c r="G206" i="3"/>
  <c r="G205" i="3"/>
  <c r="G204" i="3"/>
  <c r="G203" i="3"/>
  <c r="G202" i="3"/>
  <c r="G201" i="3"/>
  <c r="G200" i="3"/>
  <c r="G199" i="3"/>
  <c r="G198" i="3"/>
  <c r="G197" i="3"/>
  <c r="G196" i="3"/>
  <c r="G195" i="3"/>
  <c r="G194" i="3"/>
  <c r="G193" i="3"/>
  <c r="G192" i="3"/>
  <c r="G191" i="3"/>
  <c r="G190" i="3"/>
  <c r="G189" i="3"/>
  <c r="G188" i="3"/>
  <c r="G187" i="3"/>
  <c r="G186" i="3"/>
  <c r="G185" i="3"/>
  <c r="G184" i="3"/>
  <c r="G183" i="3"/>
  <c r="G182" i="3"/>
  <c r="G181" i="3"/>
  <c r="G180" i="3"/>
  <c r="G179" i="3"/>
  <c r="G178" i="3"/>
  <c r="G177" i="3"/>
  <c r="G176" i="3"/>
  <c r="G175" i="3"/>
  <c r="G174" i="3"/>
  <c r="G173" i="3"/>
  <c r="G172" i="3"/>
  <c r="G171" i="3"/>
  <c r="G170" i="3"/>
  <c r="G169" i="3"/>
  <c r="G168" i="3"/>
  <c r="G167" i="3"/>
  <c r="G166" i="3"/>
  <c r="G165" i="3"/>
  <c r="G164" i="3"/>
  <c r="G163" i="3"/>
  <c r="G162" i="3"/>
  <c r="G161" i="3"/>
  <c r="G160" i="3"/>
  <c r="G159" i="3"/>
  <c r="G158" i="3"/>
  <c r="G157" i="3"/>
  <c r="G156" i="3"/>
  <c r="G155" i="3"/>
  <c r="G154" i="3"/>
  <c r="G153" i="3"/>
  <c r="G152" i="3"/>
  <c r="G151" i="3"/>
  <c r="G150" i="3"/>
  <c r="G149" i="3"/>
  <c r="G148" i="3"/>
  <c r="G147" i="3"/>
  <c r="G146" i="3"/>
  <c r="G145" i="3"/>
  <c r="G144" i="3"/>
  <c r="G143" i="3"/>
  <c r="G142" i="3"/>
  <c r="G141" i="3"/>
  <c r="G140" i="3"/>
  <c r="G139" i="3"/>
  <c r="G138" i="3"/>
  <c r="G137" i="3"/>
  <c r="G136" i="3"/>
  <c r="G135" i="3"/>
  <c r="G134" i="3"/>
  <c r="G133" i="3"/>
  <c r="G132" i="3"/>
  <c r="G131" i="3"/>
  <c r="G130" i="3"/>
  <c r="G129" i="3"/>
  <c r="G128" i="3"/>
  <c r="G127" i="3"/>
  <c r="G126" i="3"/>
  <c r="G125" i="3"/>
  <c r="G124" i="3"/>
  <c r="G123" i="3"/>
  <c r="G122" i="3"/>
  <c r="G121" i="3"/>
  <c r="G120" i="3"/>
  <c r="G119" i="3"/>
  <c r="G118" i="3"/>
  <c r="G117" i="3"/>
  <c r="G116" i="3"/>
  <c r="G115" i="3"/>
  <c r="G114" i="3"/>
  <c r="G113" i="3"/>
  <c r="G112" i="3"/>
  <c r="G111" i="3"/>
  <c r="G110" i="3"/>
  <c r="G109" i="3"/>
  <c r="G108" i="3"/>
  <c r="G107" i="3"/>
  <c r="G106" i="3"/>
  <c r="G105" i="3"/>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C27" i="2" l="1"/>
  <c r="C45" i="2" l="1"/>
  <c r="C48" i="2"/>
  <c r="C47" i="2"/>
  <c r="C38" i="2"/>
  <c r="C37" i="2"/>
  <c r="C62" i="2"/>
  <c r="C51" i="2"/>
  <c r="C42" i="2"/>
  <c r="D42" i="2" s="1"/>
  <c r="C41" i="2"/>
  <c r="D41" i="2" s="1"/>
  <c r="C40" i="2"/>
  <c r="D40" i="2" s="1"/>
  <c r="D25" i="2"/>
  <c r="D24" i="2"/>
  <c r="D23" i="2"/>
  <c r="A19" i="1"/>
  <c r="A18" i="1"/>
  <c r="C43" i="2" l="1"/>
  <c r="C46" i="2"/>
  <c r="C49" i="2" s="1"/>
  <c r="C56" i="2"/>
  <c r="D47" i="2"/>
  <c r="C52" i="2" l="1"/>
  <c r="C53" i="2" l="1"/>
  <c r="C54" i="2" l="1"/>
  <c r="C57" i="2" l="1"/>
  <c r="C58" i="2" l="1"/>
  <c r="C59" i="2" l="1"/>
  <c r="C60" i="2" l="1"/>
  <c r="C63" i="2" l="1"/>
  <c r="C64" i="2" l="1"/>
  <c r="C65" i="2" l="1"/>
  <c r="C68" i="2" l="1"/>
  <c r="C71" i="2" l="1"/>
  <c r="C73" i="2" l="1"/>
  <c r="C74" i="2" l="1"/>
  <c r="C78" i="2" l="1"/>
</calcChain>
</file>

<file path=xl/sharedStrings.xml><?xml version="1.0" encoding="utf-8"?>
<sst xmlns="http://schemas.openxmlformats.org/spreadsheetml/2006/main" count="8311" uniqueCount="1968">
  <si>
    <t>Montana Medicaid Inpatient Pricing Calculator</t>
  </si>
  <si>
    <t>Under DRG payment, the Medicaid claims processing system assigns each complete inpatient stay to an All Patient Refined Diagnosis Related Group (APR-DRG) based on the diagnoses and procedures on the claim. (Note that Montana Medicaid does not use Medicare DRGs.) Hospitals do not need to put the DRG on the claim or purchase APR-DRG software. The ”Calculator” sheet assumes the user knows which APR-DRG applies to a particular stay. For more information on APR-DRGs, contact 3M Health Information Systems, which developed the software and owns it.</t>
  </si>
  <si>
    <t>This calculator spreadsheet is intended to be helpful to users, but it cannot capture all the editing and pricing complexity of the Medicaid claims processing system. In cases of difference, the claims processing system is correct.</t>
  </si>
  <si>
    <t xml:space="preserve">A "Frequently Asked Questions" (FAQ)  document is available and is essential in understanding the payment method. This DRG Pricing Calculator is also available in spreadsheet form as an interactive Excel file. </t>
  </si>
  <si>
    <t xml:space="preserve">You may also call Montana Medicaid Provider Relations at (800) 624-3958. </t>
  </si>
  <si>
    <t>This calculator was developed by Montana Medicaid. It includes data obtained through the use of proprietary computer software created, owned and licensed by the 3M Company. All copyrights in and to the 3MTM Software are owned by 3M. All rights reserved. 3M bears no responsibility for the contents of this document.</t>
  </si>
  <si>
    <t>Montana Medicaid DRG Pricing Calculator</t>
  </si>
  <si>
    <t>Instructions:</t>
  </si>
  <si>
    <t>1. The hospital or other user inputs data in cells C17-C25, C36, C67, C70 and C75-77.</t>
  </si>
  <si>
    <t>2. Montana Medicaid payment policy parameters have already been entered in cells C27-C34.</t>
  </si>
  <si>
    <t xml:space="preserve">3. The calculator will show the predicted allowed amount and paid amounts in cells C74 and C78 respectively. </t>
  </si>
  <si>
    <t>These cells for internal use within calculator</t>
  </si>
  <si>
    <t>A</t>
  </si>
  <si>
    <t>B</t>
  </si>
  <si>
    <t>C</t>
  </si>
  <si>
    <t>D</t>
  </si>
  <si>
    <t>E</t>
  </si>
  <si>
    <t>Yes</t>
  </si>
  <si>
    <t>No</t>
  </si>
  <si>
    <t>INFORMATION</t>
  </si>
  <si>
    <t>DATA</t>
  </si>
  <si>
    <t>COMMENTS OR FORMULA</t>
  </si>
  <si>
    <t>INPUT INFORMATION</t>
  </si>
  <si>
    <t>These values are unique for each claim and are input by the hospital</t>
  </si>
  <si>
    <t>Covered charges</t>
  </si>
  <si>
    <t>Used for cost outlier calculation</t>
  </si>
  <si>
    <t>Type of hospital</t>
  </si>
  <si>
    <t>General Hospital</t>
  </si>
  <si>
    <t>Select General hospital or out-of-state Center of Excellence</t>
  </si>
  <si>
    <t xml:space="preserve">Hospital specific cost-to-charge ratio </t>
  </si>
  <si>
    <t>See Tab 4; used to calculate estimated cost</t>
  </si>
  <si>
    <t>Length of stay</t>
  </si>
  <si>
    <t>Used for transfer and prorated pricing adjustments</t>
  </si>
  <si>
    <t>Medicaid covered days (if different from LOS)</t>
  </si>
  <si>
    <t>Used for prorated pricing adjustment</t>
  </si>
  <si>
    <t>Center of Excellence</t>
  </si>
  <si>
    <t>LTAC</t>
  </si>
  <si>
    <t>Patient discharge status = 02, 05, 43, 62, 63, 65, or 66</t>
  </si>
  <si>
    <t>Used for transfer pricing adjustment</t>
  </si>
  <si>
    <t>Age &lt; 18 (Y/N)</t>
  </si>
  <si>
    <t>Used to adjust DRG payment</t>
  </si>
  <si>
    <t>Frequency (third digit of bill type) = 2 or 3?</t>
  </si>
  <si>
    <t>Used to identify interim claims</t>
  </si>
  <si>
    <t>Interim claim have prior authorization?</t>
  </si>
  <si>
    <t>Required for interim claim payment to be made</t>
  </si>
  <si>
    <t>PAYMENT POLICY PARAMETERS SET BY MEDICAID</t>
  </si>
  <si>
    <t>These values are set by Medicaid and should not be changed</t>
  </si>
  <si>
    <t>DRG base price</t>
  </si>
  <si>
    <t>Depends on type of hospital</t>
  </si>
  <si>
    <t>Interim claim per diem amount</t>
  </si>
  <si>
    <t>Used in pricing interim claims</t>
  </si>
  <si>
    <t>Interim claim day threshold</t>
  </si>
  <si>
    <t>For interim payment, the length of stay must exceed this value</t>
  </si>
  <si>
    <t>Cost outlier threshold</t>
  </si>
  <si>
    <t>Used in pricing outlier claims</t>
  </si>
  <si>
    <t>Marginal cost percentage</t>
  </si>
  <si>
    <t>Age adjustor for mental health stay, patient age &lt; 18</t>
  </si>
  <si>
    <t>Used in calculating gross DRG amount</t>
  </si>
  <si>
    <r>
      <t>Age adjustor for adult stays, patient age</t>
    </r>
    <r>
      <rPr>
        <sz val="10"/>
        <color rgb="FFFF0000"/>
        <rFont val="Arial"/>
        <family val="2"/>
      </rPr>
      <t xml:space="preserve"> </t>
    </r>
    <r>
      <rPr>
        <sz val="10"/>
        <rFont val="Calibri"/>
        <family val="2"/>
      </rPr>
      <t>≥</t>
    </r>
    <r>
      <rPr>
        <sz val="10"/>
        <rFont val="Arial"/>
        <family val="2"/>
      </rPr>
      <t>18</t>
    </r>
  </si>
  <si>
    <t>Cutback % OOS hospitals missing prior authorization</t>
  </si>
  <si>
    <t>Used in pricing claims from out-of-state hospitals</t>
  </si>
  <si>
    <t>WHAT APR-DRG CODE DOES MEDICAID ASSIGN?</t>
  </si>
  <si>
    <t>001-1</t>
  </si>
  <si>
    <t>From separate APR-DRG grouping software</t>
  </si>
  <si>
    <t>APR-DRG description</t>
  </si>
  <si>
    <t>See Tab 3; look up from DRG Table</t>
  </si>
  <si>
    <t>National average length of stay (ALOS)</t>
  </si>
  <si>
    <t>IS THIS AN INTERIM CLAIM?</t>
  </si>
  <si>
    <t>Is bill type frequency = 2 or 3?</t>
  </si>
  <si>
    <t>Look up C24</t>
  </si>
  <si>
    <t>Are Medicaid covered days &gt; interim claim threshold?</t>
  </si>
  <si>
    <t>If C21 &gt; C29 then Yes</t>
  </si>
  <si>
    <t>Did the interim claim have prior authorization?</t>
  </si>
  <si>
    <t>Look up C25</t>
  </si>
  <si>
    <t>Interim payment. Skip to C74 for final interim payment</t>
  </si>
  <si>
    <t>If C40-C41 = Yes, then C21 x C28</t>
  </si>
  <si>
    <t>WHAT IS THE GROSS DRG AMOUNT?</t>
  </si>
  <si>
    <t>DRG payment relative weight</t>
  </si>
  <si>
    <t>Gross DRG amount</t>
  </si>
  <si>
    <t>C27 x C45, rounded to 2 places</t>
  </si>
  <si>
    <t>Mental health DRG?</t>
  </si>
  <si>
    <t>Adult DRG?</t>
  </si>
  <si>
    <t>See Tab 3: look up from DRG Table</t>
  </si>
  <si>
    <t>Gross DRG amount after age adjustor</t>
  </si>
  <si>
    <t>If C23 and C47 = Yes, then C32 x C46, or C23 = no, and C48 = Yes, then C33 x C46 rounded to 2 places</t>
  </si>
  <si>
    <t>IS A TRANSFER PAYMENT ADJUSTMENT MADE?</t>
  </si>
  <si>
    <t>Is a transfer adjustment potentially applicable?</t>
  </si>
  <si>
    <t>Look up C22</t>
  </si>
  <si>
    <t>Calculated transfer price adjustment</t>
  </si>
  <si>
    <t>If C51 = Yes, (C49 / C38) x (C20 + 1)</t>
  </si>
  <si>
    <t>Is transfer payment adjustment &lt; gross DRG amount?</t>
  </si>
  <si>
    <t>If C52&lt; C49, then Yes</t>
  </si>
  <si>
    <t>DRG payment at this point</t>
  </si>
  <si>
    <t>If C53= Yes, then C52, else C49</t>
  </si>
  <si>
    <t>IS A COST OUTLIER PAYMENT MADE?</t>
  </si>
  <si>
    <t>Estimated cost of this case</t>
  </si>
  <si>
    <t>C17 x C19</t>
  </si>
  <si>
    <t>Estimated gain (+) or loss (-)</t>
  </si>
  <si>
    <t>C54- C56</t>
  </si>
  <si>
    <t>Does estimated loss exceed cost outlier threshold?</t>
  </si>
  <si>
    <t>If C57 &lt; -C30, then Yes</t>
  </si>
  <si>
    <t>Cost outlier payment</t>
  </si>
  <si>
    <t>If C58 = Yes, then (-C57 - C30) x C31</t>
  </si>
  <si>
    <t>C54 + C59</t>
  </si>
  <si>
    <t>IS AN ADJUSTMENT FOR PARTIAL ELIGIBILITY MADE?</t>
  </si>
  <si>
    <t>Are computed covered days &lt; length of stay?</t>
  </si>
  <si>
    <t>If C21 &lt; C20, then Yes</t>
  </si>
  <si>
    <t>Prorated adjustment</t>
  </si>
  <si>
    <t>If C62 = Yes, then (C60 / C38) x C21, rounded to 2 places</t>
  </si>
  <si>
    <t>Is prorated adjustment &lt; DRG payment?</t>
  </si>
  <si>
    <t>If C63 &lt; C60, then Yes</t>
  </si>
  <si>
    <t>If C64 = Y, then C63, else C60</t>
  </si>
  <si>
    <t>CALCULATION OF ALLOWED AMOUNT</t>
  </si>
  <si>
    <t>Routine DSH add-on (hospital-specific)</t>
  </si>
  <si>
    <t>Allowed amount</t>
  </si>
  <si>
    <t>C65 + C67</t>
  </si>
  <si>
    <t>FOR AN OUT-OF-STATE STAY, IS PRIOR AUTHORIZATION MISSING?</t>
  </si>
  <si>
    <t>Out-of-state hospital missing required PA?</t>
  </si>
  <si>
    <t>If C70 = Yes, then C68 x C34, else C68</t>
  </si>
  <si>
    <t>CALCULATION OF REIMBURSEMENT AMOUNT</t>
  </si>
  <si>
    <t>If C43 &gt; 0, then C43, else C71</t>
  </si>
  <si>
    <t>Allowed amount after charge cap applied</t>
  </si>
  <si>
    <t>If C73 &gt; C17, then C17 else C73</t>
  </si>
  <si>
    <t>Third party liability</t>
  </si>
  <si>
    <t>Co-payment (also known as cost sharing)</t>
  </si>
  <si>
    <t>Reimbursement amount</t>
  </si>
  <si>
    <t>C74-C75-C76-C77</t>
  </si>
  <si>
    <t>Montana Medicaid DRG Table</t>
  </si>
  <si>
    <t>Notes:</t>
  </si>
  <si>
    <t>1. The Gross DRG Amount (i.e., DRG base payment) equals the payment relative weight times the base price.</t>
  </si>
  <si>
    <r>
      <t>11. This spreadsheet was produced using proprietary computer software created, owned and licensed by the 3M Company. All copyrights in and to the 3M (APR</t>
    </r>
    <r>
      <rPr>
        <vertAlign val="superscript"/>
        <sz val="8"/>
        <color indexed="8"/>
        <rFont val="Arial"/>
        <family val="2"/>
      </rPr>
      <t>TM)</t>
    </r>
    <r>
      <rPr>
        <sz val="10"/>
        <color indexed="8"/>
        <rFont val="Arial"/>
        <family val="2"/>
      </rPr>
      <t xml:space="preserve"> Software, and to the 3M (APR</t>
    </r>
    <r>
      <rPr>
        <vertAlign val="superscript"/>
        <sz val="10"/>
        <color indexed="8"/>
        <rFont val="Arial"/>
        <family val="2"/>
      </rPr>
      <t>TM</t>
    </r>
    <r>
      <rPr>
        <sz val="10"/>
        <color indexed="8"/>
        <rFont val="Arial"/>
        <family val="2"/>
      </rPr>
      <t xml:space="preserve"> DRG) classification system(s) (including the selection, coordination and arrangement of all codes) are owned by 3M. All rights reserved. 3M is not responsible for the content or function within.</t>
    </r>
  </si>
  <si>
    <t>12. This calculator was developed by Montana Medicaid.</t>
  </si>
  <si>
    <t>F</t>
  </si>
  <si>
    <t>G</t>
  </si>
  <si>
    <t>H</t>
  </si>
  <si>
    <t>I</t>
  </si>
  <si>
    <t>J</t>
  </si>
  <si>
    <t>K</t>
  </si>
  <si>
    <t>L</t>
  </si>
  <si>
    <t>Medicaid Care Category</t>
  </si>
  <si>
    <t>APR-DRG</t>
  </si>
  <si>
    <t>APR-DRG Description</t>
  </si>
  <si>
    <t>National Average Length of Stay</t>
  </si>
  <si>
    <t>HSRV National Relative Weight</t>
  </si>
  <si>
    <t>National Relative Weight Recentered to Montana</t>
  </si>
  <si>
    <t>Policy Adjustor</t>
  </si>
  <si>
    <t>Payment Relative Weight</t>
  </si>
  <si>
    <t>Gross DRG Amount Using the General Hospital Rate</t>
  </si>
  <si>
    <t>Mental Health DRG</t>
  </si>
  <si>
    <t>Pediatric</t>
  </si>
  <si>
    <t>Adult</t>
  </si>
  <si>
    <t>Pediatric misc</t>
  </si>
  <si>
    <t>Adult gastroent</t>
  </si>
  <si>
    <t>001-2</t>
  </si>
  <si>
    <t>001-3</t>
  </si>
  <si>
    <t>001-4</t>
  </si>
  <si>
    <t>002-1</t>
  </si>
  <si>
    <t>Adult misc</t>
  </si>
  <si>
    <t>002-2</t>
  </si>
  <si>
    <t>002-3</t>
  </si>
  <si>
    <t>002-4</t>
  </si>
  <si>
    <t>004-1</t>
  </si>
  <si>
    <t>004-2</t>
  </si>
  <si>
    <t>004-3</t>
  </si>
  <si>
    <t>004-4</t>
  </si>
  <si>
    <t>005-1</t>
  </si>
  <si>
    <t>005-2</t>
  </si>
  <si>
    <t>005-3</t>
  </si>
  <si>
    <t>005-4</t>
  </si>
  <si>
    <t>006-1</t>
  </si>
  <si>
    <t>006-2</t>
  </si>
  <si>
    <t>006-3</t>
  </si>
  <si>
    <t>006-4</t>
  </si>
  <si>
    <t>007-1</t>
  </si>
  <si>
    <t>ALLOGENEIC BONE MARROW TRANSPLANT</t>
  </si>
  <si>
    <t>007-2</t>
  </si>
  <si>
    <t>007-3</t>
  </si>
  <si>
    <t>007-4</t>
  </si>
  <si>
    <t>008-1</t>
  </si>
  <si>
    <t>008-2</t>
  </si>
  <si>
    <t>008-3</t>
  </si>
  <si>
    <t>008-4</t>
  </si>
  <si>
    <t>009-1</t>
  </si>
  <si>
    <t>EXTRACORPOREAL MEMBRANE OXYGENATION (ECMO)</t>
  </si>
  <si>
    <t>009-2</t>
  </si>
  <si>
    <t>009-3</t>
  </si>
  <si>
    <t>009-4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</si>
  <si>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</si>
  <si>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</si>
  <si>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</si>
  <si>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</si>
  <si>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</si>
  <si>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</si>
  <si>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</si>
  <si>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</si>
  <si>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</si>
  <si>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</si>
  <si>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</si>
  <si>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</si>
  <si>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</si>
  <si>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</si>
  <si>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</si>
  <si>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</si>
  <si>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</si>
  <si>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</si>
  <si>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</si>
  <si>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</si>
  <si>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</si>
  <si>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</si>
  <si>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</si>
  <si>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</si>
  <si>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</si>
  <si>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</si>
  <si>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</si>
  <si>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</si>
  <si>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</si>
  <si>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</si>
  <si>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</si>
  <si>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</si>
  <si>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</si>
  <si>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</si>
  <si>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</si>
  <si>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</si>
  <si>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</si>
  <si>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</si>
  <si>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</si>
  <si>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</si>
  <si>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</si>
  <si>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</si>
  <si>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</si>
  <si>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</si>
  <si>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</si>
  <si>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</si>
  <si>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</si>
  <si>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</si>
  <si>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</si>
  <si>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</si>
  <si>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</si>
  <si>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</si>
  <si>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</si>
  <si>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</si>
  <si>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</si>
  <si>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</si>
  <si>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</si>
  <si>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</si>
  <si>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</si>
  <si>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</si>
  <si>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</si>
  <si>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</si>
  <si>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</si>
  <si>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</si>
  <si>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</si>
  <si>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</si>
  <si>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</si>
  <si>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</si>
  <si>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</si>
  <si>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</si>
  <si>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</si>
  <si>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</si>
  <si>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</si>
  <si>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</si>
  <si>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</si>
  <si>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</si>
  <si>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</si>
  <si>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</si>
  <si>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</si>
  <si>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</si>
  <si>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</si>
  <si>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</si>
  <si>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</si>
  <si>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</si>
  <si>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</si>
  <si>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</si>
  <si>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</si>
  <si>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</si>
  <si>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</si>
  <si>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</si>
  <si>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</si>
  <si>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</si>
  <si>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</si>
  <si>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</si>
  <si>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</si>
  <si>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</si>
  <si>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</si>
  <si>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</si>
  <si>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</si>
  <si>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</si>
  <si>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059-1</t>
  </si>
  <si>
    <t>059-2</t>
  </si>
  <si>
    <t>059-3</t>
  </si>
  <si>
    <t>059-4</t>
  </si>
  <si>
    <t>073-1</t>
  </si>
  <si>
    <t>073-2</t>
  </si>
  <si>
    <t>073-3</t>
  </si>
  <si>
    <t>073-4</t>
  </si>
  <si>
    <t>082-1</t>
  </si>
  <si>
    <t>082-2</t>
  </si>
  <si>
    <t>082-3</t>
  </si>
  <si>
    <t>082-4</t>
  </si>
  <si>
    <t>089-1</t>
  </si>
  <si>
    <t>089-2</t>
  </si>
  <si>
    <t>089-3</t>
  </si>
  <si>
    <t>089-4</t>
  </si>
  <si>
    <t>091-1</t>
  </si>
  <si>
    <t>091-2</t>
  </si>
  <si>
    <t>091-3</t>
  </si>
  <si>
    <t>091-4</t>
  </si>
  <si>
    <t>092-1</t>
  </si>
  <si>
    <t>092-2</t>
  </si>
  <si>
    <t>092-3</t>
  </si>
  <si>
    <t>092-4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</si>
  <si>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</si>
  <si>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</si>
  <si>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</si>
  <si>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</si>
  <si>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</si>
  <si>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</si>
  <si>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</si>
  <si>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</si>
  <si>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</si>
  <si>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</si>
  <si>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</si>
  <si>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</si>
  <si>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</si>
  <si>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</si>
  <si>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</si>
  <si>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</si>
  <si>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</si>
  <si>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</si>
  <si>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</si>
  <si>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</si>
  <si>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</si>
  <si>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Pediatric respiratory</t>
  </si>
  <si>
    <t>Adult respiratory</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</si>
  <si>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</si>
  <si>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</si>
  <si>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</si>
  <si>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</si>
  <si>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</si>
  <si>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</si>
  <si>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</si>
  <si>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</si>
  <si>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</si>
  <si>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</si>
  <si>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</si>
  <si>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</si>
  <si>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</si>
  <si>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</si>
  <si>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</si>
  <si>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</si>
  <si>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</si>
  <si>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</si>
  <si>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</si>
  <si>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</si>
  <si>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</si>
  <si>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</si>
  <si>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</si>
  <si>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</si>
  <si>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</si>
  <si>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</si>
  <si>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</si>
  <si>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</si>
  <si>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</si>
  <si>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</si>
  <si>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</si>
  <si>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</si>
  <si>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</si>
  <si>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</si>
  <si>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</si>
  <si>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</si>
  <si>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</si>
  <si>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</si>
  <si>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</si>
  <si>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</si>
  <si>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</si>
  <si>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</si>
  <si>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</si>
  <si>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</si>
  <si>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</si>
  <si>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</si>
  <si>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</si>
  <si>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</si>
  <si>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</si>
  <si>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</si>
  <si>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</si>
  <si>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</si>
  <si>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</si>
  <si>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</si>
  <si>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</si>
  <si>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</si>
  <si>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</si>
  <si>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</si>
  <si>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</si>
  <si>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</si>
  <si>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</si>
  <si>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</si>
  <si>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</si>
  <si>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</si>
  <si>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</si>
  <si>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</si>
  <si>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</si>
  <si>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</si>
  <si>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</si>
  <si>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</si>
  <si>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</si>
  <si>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</si>
  <si>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</si>
  <si>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</si>
  <si>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</si>
  <si>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</si>
  <si>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</si>
  <si>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</si>
  <si>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</si>
  <si>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145-1</t>
  </si>
  <si>
    <t>145-2</t>
  </si>
  <si>
    <t>145-3</t>
  </si>
  <si>
    <t>145-4</t>
  </si>
  <si>
    <t>160-1</t>
  </si>
  <si>
    <t>Adult circulatory</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</si>
  <si>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</si>
  <si>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</si>
  <si>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</si>
  <si>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</si>
  <si>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</si>
  <si>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</si>
  <si>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</si>
  <si>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</si>
  <si>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</si>
  <si>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</si>
  <si>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</si>
  <si>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</si>
  <si>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</si>
  <si>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</si>
  <si>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</si>
  <si>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</si>
  <si>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</si>
  <si>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</si>
  <si>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</si>
  <si>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</si>
  <si>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</si>
  <si>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</si>
  <si>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</si>
  <si>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</si>
  <si>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</si>
  <si>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</si>
  <si>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</si>
  <si>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</si>
  <si>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</si>
  <si>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</si>
  <si>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</si>
  <si>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</si>
  <si>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</si>
  <si>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</si>
  <si>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</si>
  <si>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</si>
  <si>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</si>
  <si>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</si>
  <si>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</si>
  <si>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</si>
  <si>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</si>
  <si>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</si>
  <si>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</si>
  <si>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</si>
  <si>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</si>
  <si>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</si>
  <si>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</si>
  <si>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</si>
  <si>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</si>
  <si>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</si>
  <si>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</si>
  <si>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</si>
  <si>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</si>
  <si>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</si>
  <si>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</si>
  <si>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</si>
  <si>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180-2</t>
  </si>
  <si>
    <t>180-3</t>
  </si>
  <si>
    <t>180-4</t>
  </si>
  <si>
    <t>181-1</t>
  </si>
  <si>
    <t>181-2</t>
  </si>
  <si>
    <t>181-3</t>
  </si>
  <si>
    <t>181-4</t>
  </si>
  <si>
    <t>182-1</t>
  </si>
  <si>
    <t>182-2</t>
  </si>
  <si>
    <t>182-3</t>
  </si>
  <si>
    <t>182-4</t>
  </si>
  <si>
    <t>190-1</t>
  </si>
  <si>
    <t>190-2</t>
  </si>
  <si>
    <t>190-3</t>
  </si>
  <si>
    <t>190-4</t>
  </si>
  <si>
    <t>191-1</t>
  </si>
  <si>
    <t>CARDIAC CATHETERIZATION FOR CORONARY ARTERY DISEASE</t>
  </si>
  <si>
    <t>191-2</t>
  </si>
  <si>
    <t>191-3</t>
  </si>
  <si>
    <t>191-4</t>
  </si>
  <si>
    <t>192-1</t>
  </si>
  <si>
    <t>192-2</t>
  </si>
  <si>
    <t>192-3</t>
  </si>
  <si>
    <t>192-4</t>
  </si>
  <si>
    <t>193-1</t>
  </si>
  <si>
    <t>193-2</t>
  </si>
  <si>
    <t>193-3</t>
  </si>
  <si>
    <t>193-4</t>
  </si>
  <si>
    <t>194-1</t>
  </si>
  <si>
    <t>194-2</t>
  </si>
  <si>
    <t>194-3</t>
  </si>
  <si>
    <t>194-4</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</si>
  <si>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</si>
  <si>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</si>
  <si>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</si>
  <si>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</si>
  <si>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</si>
  <si>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</si>
  <si>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</si>
  <si>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</si>
  <si>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</si>
  <si>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</si>
  <si>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</si>
  <si>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</si>
  <si>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</si>
  <si>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</si>
  <si>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</si>
  <si>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</si>
  <si>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</si>
  <si>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</si>
  <si>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</si>
  <si>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</si>
  <si>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</si>
  <si>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</si>
  <si>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</si>
  <si>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</si>
  <si>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</si>
  <si>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</si>
  <si>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</si>
  <si>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</si>
  <si>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</si>
  <si>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</si>
  <si>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</si>
  <si>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</si>
  <si>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</si>
  <si>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</si>
  <si>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</si>
  <si>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</si>
  <si>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</si>
  <si>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</si>
  <si>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</si>
  <si>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</si>
  <si>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</si>
  <si>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</si>
  <si>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</si>
  <si>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</si>
  <si>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</si>
  <si>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</si>
  <si>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</si>
  <si>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</si>
  <si>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222-1</t>
  </si>
  <si>
    <t>222-2</t>
  </si>
  <si>
    <t>222-3</t>
  </si>
  <si>
    <t>222-4</t>
  </si>
  <si>
    <t>223-1</t>
  </si>
  <si>
    <t>223-2</t>
  </si>
  <si>
    <t>223-3</t>
  </si>
  <si>
    <t>223-4</t>
  </si>
  <si>
    <t>224-1</t>
  </si>
  <si>
    <t>224-2</t>
  </si>
  <si>
    <t>224-3</t>
  </si>
  <si>
    <t>224-4</t>
  </si>
  <si>
    <t>226-1</t>
  </si>
  <si>
    <t>226-2</t>
  </si>
  <si>
    <t>226-3</t>
  </si>
  <si>
    <t>226-4</t>
  </si>
  <si>
    <t>227-1</t>
  </si>
  <si>
    <t>227-2</t>
  </si>
  <si>
    <t>227-3</t>
  </si>
  <si>
    <t>227-4</t>
  </si>
  <si>
    <t>228-1</t>
  </si>
  <si>
    <t>228-2</t>
  </si>
  <si>
    <t>228-3</t>
  </si>
  <si>
    <t>228-4</t>
  </si>
  <si>
    <t>229-1</t>
  </si>
  <si>
    <t>229-2</t>
  </si>
  <si>
    <t>229-3</t>
  </si>
  <si>
    <t>229-4</t>
  </si>
  <si>
    <t>230-1</t>
  </si>
  <si>
    <t>230-2</t>
  </si>
  <si>
    <t>230-3</t>
  </si>
  <si>
    <t>230-4</t>
  </si>
  <si>
    <t>231-1</t>
  </si>
  <si>
    <t>231-2</t>
  </si>
  <si>
    <t>231-3</t>
  </si>
  <si>
    <t>231-4</t>
  </si>
  <si>
    <t>232-1</t>
  </si>
  <si>
    <t>232-2</t>
  </si>
  <si>
    <t>232-3</t>
  </si>
  <si>
    <t>232-4</t>
  </si>
  <si>
    <t>233-1</t>
  </si>
  <si>
    <t>233-2</t>
  </si>
  <si>
    <t>233-3</t>
  </si>
  <si>
    <t>233-4</t>
  </si>
  <si>
    <t>234-1</t>
  </si>
  <si>
    <t>234-2</t>
  </si>
  <si>
    <t>234-3</t>
  </si>
  <si>
    <t>234-4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</si>
  <si>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</si>
  <si>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</si>
  <si>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</si>
  <si>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</si>
  <si>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</si>
  <si>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</si>
  <si>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</si>
  <si>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</si>
  <si>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</si>
  <si>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</si>
  <si>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</si>
  <si>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</si>
  <si>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</si>
  <si>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</si>
  <si>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</si>
  <si>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</si>
  <si>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</si>
  <si>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</si>
  <si>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</si>
  <si>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</si>
  <si>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</si>
  <si>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</si>
  <si>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</si>
  <si>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</si>
  <si>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</si>
  <si>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</si>
  <si>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</si>
  <si>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</si>
  <si>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</si>
  <si>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</si>
  <si>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</si>
  <si>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</si>
  <si>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</si>
  <si>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</si>
  <si>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</si>
  <si>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</si>
  <si>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</si>
  <si>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</si>
  <si>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</si>
  <si>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</si>
  <si>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</si>
  <si>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</si>
  <si>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</si>
  <si>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</si>
  <si>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</si>
  <si>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</si>
  <si>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</si>
  <si>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</si>
  <si>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</si>
  <si>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</si>
  <si>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</si>
  <si>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</si>
  <si>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</si>
  <si>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</si>
  <si>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</si>
  <si>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</si>
  <si>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</si>
  <si>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</si>
  <si>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</si>
  <si>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</si>
  <si>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</si>
  <si>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</si>
  <si>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</si>
  <si>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</si>
  <si>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263-1</t>
  </si>
  <si>
    <t>CHOLECYSTECTOMY</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</si>
  <si>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</si>
  <si>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</si>
  <si>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</si>
  <si>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</si>
  <si>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</si>
  <si>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</si>
  <si>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</si>
  <si>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</si>
  <si>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</si>
  <si>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</si>
  <si>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</si>
  <si>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</si>
  <si>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</si>
  <si>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</si>
  <si>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</si>
  <si>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</si>
  <si>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</si>
  <si>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</si>
  <si>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</si>
  <si>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</si>
  <si>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</si>
  <si>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</si>
  <si>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</si>
  <si>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</si>
  <si>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</si>
  <si>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</si>
  <si>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</si>
  <si>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</si>
  <si>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</si>
  <si>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</si>
  <si>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</si>
  <si>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</si>
  <si>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</si>
  <si>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</si>
  <si>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</si>
  <si>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</si>
  <si>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</si>
  <si>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</si>
  <si>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</si>
  <si>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</si>
  <si>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</si>
  <si>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</si>
  <si>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</si>
  <si>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</si>
  <si>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</si>
  <si>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</si>
  <si>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</si>
  <si>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</si>
  <si>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</si>
  <si>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</si>
  <si>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</si>
  <si>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</si>
  <si>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</si>
  <si>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</si>
  <si>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</si>
  <si>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</si>
  <si>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</si>
  <si>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</si>
  <si>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</si>
  <si>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</si>
  <si>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</si>
  <si>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</si>
  <si>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</si>
  <si>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</si>
  <si>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</si>
  <si>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</si>
  <si>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</si>
  <si>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</si>
  <si>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</si>
  <si>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</si>
  <si>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</si>
  <si>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</si>
  <si>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</si>
  <si>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</si>
  <si>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</si>
  <si>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</si>
  <si>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</si>
  <si>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</si>
  <si>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</si>
  <si>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</si>
  <si>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</si>
  <si>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</si>
  <si>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</si>
  <si>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</si>
  <si>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</si>
  <si>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</si>
  <si>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</si>
  <si>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322-1</t>
  </si>
  <si>
    <t>322-2</t>
  </si>
  <si>
    <t>322-3</t>
  </si>
  <si>
    <t>322-4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</si>
  <si>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</si>
  <si>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</si>
  <si>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</si>
  <si>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</si>
  <si>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</si>
  <si>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</si>
  <si>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</si>
  <si>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</si>
  <si>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</si>
  <si>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</si>
  <si>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</si>
  <si>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</si>
  <si>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</si>
  <si>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</si>
  <si>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</si>
  <si>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</si>
  <si>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</si>
  <si>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</si>
  <si>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</si>
  <si>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</si>
  <si>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</si>
  <si>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</si>
  <si>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</si>
  <si>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</si>
  <si>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</si>
  <si>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</si>
  <si>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</si>
  <si>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</si>
  <si>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</si>
  <si>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</si>
  <si>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</si>
  <si>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</si>
  <si>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</si>
  <si>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</si>
  <si>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</si>
  <si>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</si>
  <si>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</si>
  <si>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</si>
  <si>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</si>
  <si>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</si>
  <si>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</si>
  <si>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</si>
  <si>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</si>
  <si>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</si>
  <si>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</si>
  <si>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</si>
  <si>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</si>
  <si>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</si>
  <si>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</si>
  <si>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</si>
  <si>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</si>
  <si>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</si>
  <si>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</si>
  <si>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</si>
  <si>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</si>
  <si>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</si>
  <si>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</si>
  <si>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</si>
  <si>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</si>
  <si>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</si>
  <si>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</si>
  <si>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</si>
  <si>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</si>
  <si>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</si>
  <si>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</si>
  <si>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</si>
  <si>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</si>
  <si>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</si>
  <si>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</si>
  <si>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</si>
  <si>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</si>
  <si>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</si>
  <si>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</si>
  <si>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</si>
  <si>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</si>
  <si>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</si>
  <si>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</si>
  <si>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</si>
  <si>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</si>
  <si>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</si>
  <si>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</si>
  <si>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</si>
  <si>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</si>
  <si>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</si>
  <si>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</si>
  <si>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</si>
  <si>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</si>
  <si>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</si>
  <si>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</si>
  <si>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</si>
  <si>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</si>
  <si>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</si>
  <si>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</si>
  <si>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</si>
  <si>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</si>
  <si>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</si>
  <si>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</si>
  <si>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</si>
  <si>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</si>
  <si>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</si>
  <si>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</si>
  <si>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</si>
  <si>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</si>
  <si>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</si>
  <si>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</si>
  <si>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</si>
  <si>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</si>
  <si>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</si>
  <si>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</si>
  <si>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</si>
  <si>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</si>
  <si>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</si>
  <si>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</si>
  <si>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</si>
  <si>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</si>
  <si>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</si>
  <si>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426-1</t>
  </si>
  <si>
    <t>426-2</t>
  </si>
  <si>
    <t>426-3</t>
  </si>
  <si>
    <t>426-4</t>
  </si>
  <si>
    <t>427-1</t>
  </si>
  <si>
    <t>427-2</t>
  </si>
  <si>
    <t>427-3</t>
  </si>
  <si>
    <t>427-4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</si>
  <si>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</si>
  <si>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</si>
  <si>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</si>
  <si>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</si>
  <si>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</si>
  <si>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</si>
  <si>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</si>
  <si>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</si>
  <si>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</si>
  <si>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</si>
  <si>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</si>
  <si>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</si>
  <si>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</si>
  <si>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</si>
  <si>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</si>
  <si>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</si>
  <si>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</si>
  <si>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</si>
  <si>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</si>
  <si>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</si>
  <si>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</si>
  <si>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</si>
  <si>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</si>
  <si>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</si>
  <si>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</si>
  <si>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</si>
  <si>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</si>
  <si>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</si>
  <si>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</si>
  <si>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</si>
  <si>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</si>
  <si>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</si>
  <si>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</si>
  <si>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</si>
  <si>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</si>
  <si>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</si>
  <si>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</si>
  <si>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</si>
  <si>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</si>
  <si>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</si>
  <si>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</si>
  <si>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</si>
  <si>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</si>
  <si>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</si>
  <si>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</si>
  <si>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</si>
  <si>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</si>
  <si>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</si>
  <si>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</si>
  <si>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</si>
  <si>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</si>
  <si>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</si>
  <si>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</si>
  <si>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</si>
  <si>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</si>
  <si>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</si>
  <si>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469-1</t>
  </si>
  <si>
    <t>469-2</t>
  </si>
  <si>
    <t>469-3</t>
  </si>
  <si>
    <t>469-4</t>
  </si>
  <si>
    <t>470-1</t>
  </si>
  <si>
    <t>470-2</t>
  </si>
  <si>
    <t>470-3</t>
  </si>
  <si>
    <t>470-4</t>
  </si>
  <si>
    <t>480-1</t>
  </si>
  <si>
    <t>480-2</t>
  </si>
  <si>
    <t>480-3</t>
  </si>
  <si>
    <t>480-4</t>
  </si>
  <si>
    <t>482-1</t>
  </si>
  <si>
    <t>482-2</t>
  </si>
  <si>
    <t>482-3</t>
  </si>
  <si>
    <t>482-4</t>
  </si>
  <si>
    <t>483-1</t>
  </si>
  <si>
    <t>483-2</t>
  </si>
  <si>
    <t>483-3</t>
  </si>
  <si>
    <t>483-4</t>
  </si>
  <si>
    <t>484-1</t>
  </si>
  <si>
    <t>484-2</t>
  </si>
  <si>
    <t>484-3</t>
  </si>
  <si>
    <t>484-4</t>
  </si>
  <si>
    <t>500-1</t>
  </si>
  <si>
    <t>500-2</t>
  </si>
  <si>
    <t>500-3</t>
  </si>
  <si>
    <t>500-4</t>
  </si>
  <si>
    <t>501-1</t>
  </si>
  <si>
    <t>501-2</t>
  </si>
  <si>
    <t>501-3</t>
  </si>
  <si>
    <t>501-4</t>
  </si>
  <si>
    <t>510-1</t>
  </si>
  <si>
    <t>510-2</t>
  </si>
  <si>
    <t>510-3</t>
  </si>
  <si>
    <t>510-4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</si>
  <si>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</si>
  <si>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</si>
  <si>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</si>
  <si>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</si>
  <si>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</si>
  <si>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</si>
  <si>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</si>
  <si>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</si>
  <si>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</si>
  <si>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</si>
  <si>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</si>
  <si>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</si>
  <si>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</si>
  <si>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</si>
  <si>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</si>
  <si>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</si>
  <si>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</si>
  <si>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</si>
  <si>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</si>
  <si>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</si>
  <si>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</si>
  <si>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</si>
  <si>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</si>
  <si>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</si>
  <si>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</si>
  <si>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</si>
  <si>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</si>
  <si>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</si>
  <si>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</si>
  <si>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</si>
  <si>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</si>
  <si>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</si>
  <si>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</si>
  <si>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</si>
  <si>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</si>
  <si>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</si>
  <si>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</si>
  <si>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</si>
  <si>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</si>
  <si>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</si>
  <si>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</si>
  <si>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Obstetrics</t>
  </si>
  <si>
    <t>540-2</t>
  </si>
  <si>
    <t>540-3</t>
  </si>
  <si>
    <t>540-4</t>
  </si>
  <si>
    <t>541-1</t>
  </si>
  <si>
    <t>541-2</t>
  </si>
  <si>
    <t>541-3</t>
  </si>
  <si>
    <t>541-4</t>
  </si>
  <si>
    <t>542-1</t>
  </si>
  <si>
    <t>542-2</t>
  </si>
  <si>
    <t>542-3</t>
  </si>
  <si>
    <t>542-4</t>
  </si>
  <si>
    <t>560-1</t>
  </si>
  <si>
    <t>560-2</t>
  </si>
  <si>
    <t>560-3</t>
  </si>
  <si>
    <t>560-4</t>
  </si>
  <si>
    <t>561-1</t>
  </si>
  <si>
    <t>561-2</t>
  </si>
  <si>
    <t>561-3</t>
  </si>
  <si>
    <t>561-4</t>
  </si>
  <si>
    <t>564-1</t>
  </si>
  <si>
    <t>564-2</t>
  </si>
  <si>
    <t>564-3</t>
  </si>
  <si>
    <t>564-4</t>
  </si>
  <si>
    <t>566-1</t>
  </si>
  <si>
    <t>566-2</t>
  </si>
  <si>
    <t>566-3</t>
  </si>
  <si>
    <t>566-4</t>
  </si>
  <si>
    <t>580-1</t>
  </si>
  <si>
    <t>Neonate</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</si>
  <si>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</si>
  <si>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</si>
  <si>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</si>
  <si>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</si>
  <si>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</si>
  <si>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</si>
  <si>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</si>
  <si>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</si>
  <si>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</si>
  <si>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</si>
  <si>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</si>
  <si>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</si>
  <si>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</si>
  <si>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</si>
  <si>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</si>
  <si>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</si>
  <si>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</si>
  <si>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</si>
  <si>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</si>
  <si>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</si>
  <si>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</si>
  <si>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</si>
  <si>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</si>
  <si>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</si>
  <si>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</si>
  <si>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</si>
  <si>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</si>
  <si>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</si>
  <si>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</si>
  <si>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</si>
  <si>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</si>
  <si>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</si>
  <si>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</si>
  <si>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</si>
  <si>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</si>
  <si>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</si>
  <si>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</si>
  <si>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</si>
  <si>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</si>
  <si>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</si>
  <si>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</si>
  <si>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</si>
  <si>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</si>
  <si>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</si>
  <si>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</si>
  <si>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</si>
  <si>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</si>
  <si>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</si>
  <si>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</si>
  <si>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</si>
  <si>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</si>
  <si>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</si>
  <si>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</si>
  <si>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</si>
  <si>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</si>
  <si>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</si>
  <si>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</si>
  <si>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</si>
  <si>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</si>
  <si>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</si>
  <si>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</si>
  <si>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</si>
  <si>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</si>
  <si>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</si>
  <si>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</si>
  <si>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</si>
  <si>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</si>
  <si>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</si>
  <si>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</si>
  <si>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</si>
  <si>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</si>
  <si>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</si>
  <si>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</si>
  <si>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</si>
  <si>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</si>
  <si>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</si>
  <si>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625-2</t>
  </si>
  <si>
    <t>625-3</t>
  </si>
  <si>
    <t>625-4</t>
  </si>
  <si>
    <t>626-1</t>
  </si>
  <si>
    <t>Normal newborn</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</si>
  <si>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</si>
  <si>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</si>
  <si>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</si>
  <si>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</si>
  <si>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</si>
  <si>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</si>
  <si>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</si>
  <si>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</si>
  <si>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</si>
  <si>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</si>
  <si>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</si>
  <si>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</si>
  <si>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</si>
  <si>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</si>
  <si>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</si>
  <si>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</si>
  <si>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</si>
  <si>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</si>
  <si>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</si>
  <si>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</si>
  <si>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</si>
  <si>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</si>
  <si>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</si>
  <si>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</si>
  <si>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</si>
  <si>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</si>
  <si>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</si>
  <si>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</si>
  <si>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</si>
  <si>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</si>
  <si>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</si>
  <si>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</si>
  <si>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</si>
  <si>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</si>
  <si>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</si>
  <si>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</si>
  <si>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</si>
  <si>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</si>
  <si>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</si>
  <si>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</si>
  <si>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</si>
  <si>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</si>
  <si>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</si>
  <si>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</si>
  <si>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</si>
  <si>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</si>
  <si>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</si>
  <si>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</si>
  <si>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</si>
  <si>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</si>
  <si>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</si>
  <si>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</si>
  <si>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</si>
  <si>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</si>
  <si>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</si>
  <si>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</si>
  <si>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680-2</t>
  </si>
  <si>
    <t>680-3</t>
  </si>
  <si>
    <t>680-4</t>
  </si>
  <si>
    <t>681-1</t>
  </si>
  <si>
    <t>681-2</t>
  </si>
  <si>
    <t>681-3</t>
  </si>
  <si>
    <t>681-4</t>
  </si>
  <si>
    <t>690-1</t>
  </si>
  <si>
    <t>690-2</t>
  </si>
  <si>
    <t>690-3</t>
  </si>
  <si>
    <t>690-4</t>
  </si>
  <si>
    <t>691-1</t>
  </si>
  <si>
    <t>691-2</t>
  </si>
  <si>
    <t>691-3</t>
  </si>
  <si>
    <t>691-4</t>
  </si>
  <si>
    <t>692-1</t>
  </si>
  <si>
    <t>692-2</t>
  </si>
  <si>
    <t>692-3</t>
  </si>
  <si>
    <t>692-4</t>
  </si>
  <si>
    <t>694-1</t>
  </si>
  <si>
    <t>694-2</t>
  </si>
  <si>
    <t>694-3</t>
  </si>
  <si>
    <t>694-4</t>
  </si>
  <si>
    <t>695-1</t>
  </si>
  <si>
    <t>695-2</t>
  </si>
  <si>
    <t>695-3</t>
  </si>
  <si>
    <t>695-4</t>
  </si>
  <si>
    <t>696-1</t>
  </si>
  <si>
    <t>696-2</t>
  </si>
  <si>
    <t>696-3</t>
  </si>
  <si>
    <t>696-4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</si>
  <si>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</si>
  <si>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</si>
  <si>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</si>
  <si>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</si>
  <si>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</si>
  <si>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</si>
  <si>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</si>
  <si>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</si>
  <si>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</si>
  <si>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</si>
  <si>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</si>
  <si>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</si>
  <si>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</si>
  <si>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</si>
  <si>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</si>
  <si>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</si>
  <si>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</si>
  <si>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</si>
  <si>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</si>
  <si>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</si>
  <si>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</si>
  <si>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</si>
  <si>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</si>
  <si>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</si>
  <si>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</si>
  <si>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</si>
  <si>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</si>
  <si>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</si>
  <si>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</si>
  <si>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Pediatric mental health</t>
  </si>
  <si>
    <t>Adult mental health</t>
  </si>
  <si>
    <t>740-2</t>
  </si>
  <si>
    <t>740-3</t>
  </si>
  <si>
    <t>740-4</t>
  </si>
  <si>
    <t>750-1</t>
  </si>
  <si>
    <t>750-2</t>
  </si>
  <si>
    <t>750-3</t>
  </si>
  <si>
    <t>750-4</t>
  </si>
  <si>
    <t>751-1</t>
  </si>
  <si>
    <t>751-2</t>
  </si>
  <si>
    <t>751-3</t>
  </si>
  <si>
    <t>751-4</t>
  </si>
  <si>
    <t>752-1</t>
  </si>
  <si>
    <t>752-2</t>
  </si>
  <si>
    <t>752-3</t>
  </si>
  <si>
    <t>752-4</t>
  </si>
  <si>
    <t>753-1</t>
  </si>
  <si>
    <t>753-2</t>
  </si>
  <si>
    <t>753-3</t>
  </si>
  <si>
    <t>753-4</t>
  </si>
  <si>
    <t>754-1</t>
  </si>
  <si>
    <t>754-2</t>
  </si>
  <si>
    <t>754-3</t>
  </si>
  <si>
    <t>754-4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</si>
  <si>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</si>
  <si>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</si>
  <si>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</si>
  <si>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</si>
  <si>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</si>
  <si>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</si>
  <si>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</si>
  <si>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</si>
  <si>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</si>
  <si>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</si>
  <si>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</si>
  <si>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</si>
  <si>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</si>
  <si>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</si>
  <si>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</si>
  <si>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</si>
  <si>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</si>
  <si>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</si>
  <si>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</si>
  <si>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</si>
  <si>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</si>
  <si>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</si>
  <si>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</si>
  <si>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</si>
  <si>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</si>
  <si>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</si>
  <si>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</si>
  <si>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</si>
  <si>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</si>
  <si>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</si>
  <si>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</si>
  <si>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</si>
  <si>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</si>
  <si>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</si>
  <si>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</si>
  <si>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</si>
  <si>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</si>
  <si>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</si>
  <si>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</si>
  <si>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</si>
  <si>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</si>
  <si>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</si>
  <si>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</si>
  <si>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</si>
  <si>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</si>
  <si>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</si>
  <si>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</si>
  <si>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</si>
  <si>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792-1</t>
  </si>
  <si>
    <t>792-2</t>
  </si>
  <si>
    <t>792-3</t>
  </si>
  <si>
    <t>792-4</t>
  </si>
  <si>
    <t>793-1</t>
  </si>
  <si>
    <t>793-2</t>
  </si>
  <si>
    <t>793-3</t>
  </si>
  <si>
    <t>793-4</t>
  </si>
  <si>
    <t>794-1</t>
  </si>
  <si>
    <t>794-2</t>
  </si>
  <si>
    <t>794-3</t>
  </si>
  <si>
    <t>794-4</t>
  </si>
  <si>
    <t>810-1</t>
  </si>
  <si>
    <t>810-2</t>
  </si>
  <si>
    <t>810-3</t>
  </si>
  <si>
    <t>810-4</t>
  </si>
  <si>
    <t>811-1</t>
  </si>
  <si>
    <t>811-2</t>
  </si>
  <si>
    <t>811-3</t>
  </si>
  <si>
    <t>811-4</t>
  </si>
  <si>
    <t>812-1</t>
  </si>
  <si>
    <t>812-2</t>
  </si>
  <si>
    <t>812-3</t>
  </si>
  <si>
    <t>812-4</t>
  </si>
  <si>
    <t>813-1</t>
  </si>
  <si>
    <t>813-2</t>
  </si>
  <si>
    <t>813-3</t>
  </si>
  <si>
    <t>813-4</t>
  </si>
  <si>
    <t>815-1</t>
  </si>
  <si>
    <t>815-2</t>
  </si>
  <si>
    <t>815-3</t>
  </si>
  <si>
    <t>815-4</t>
  </si>
  <si>
    <t>816-1</t>
  </si>
  <si>
    <t>816-2</t>
  </si>
  <si>
    <t>816-3</t>
  </si>
  <si>
    <t>816-4</t>
  </si>
  <si>
    <t>817-1</t>
  </si>
  <si>
    <t>817-2</t>
  </si>
  <si>
    <t>817-3</t>
  </si>
  <si>
    <t>817-4</t>
  </si>
  <si>
    <t>841-1</t>
  </si>
  <si>
    <t>841-2</t>
  </si>
  <si>
    <t>841-3</t>
  </si>
  <si>
    <t>841-4</t>
  </si>
  <si>
    <t>842-1</t>
  </si>
  <si>
    <t>842-2</t>
  </si>
  <si>
    <t>842-3</t>
  </si>
  <si>
    <t>842-4</t>
  </si>
  <si>
    <t>843-1</t>
  </si>
  <si>
    <t>843-2</t>
  </si>
  <si>
    <t>843-3</t>
  </si>
  <si>
    <t>843-4</t>
  </si>
  <si>
    <t>844-1</t>
  </si>
  <si>
    <t>844-2</t>
  </si>
  <si>
    <t>844-3</t>
  </si>
  <si>
    <t>844-4</t>
  </si>
  <si>
    <t>850-1</t>
  </si>
  <si>
    <t>Rehab</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</si>
  <si>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</si>
  <si>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</si>
  <si>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</si>
  <si>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</si>
  <si>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</si>
  <si>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</si>
  <si>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</si>
  <si>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</si>
  <si>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</si>
  <si>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</si>
  <si>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</si>
  <si>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</si>
  <si>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</si>
  <si>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</si>
  <si>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</si>
  <si>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</si>
  <si>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</si>
  <si>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</si>
  <si>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</si>
  <si>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</si>
  <si>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</si>
  <si>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</si>
  <si>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890-4</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</si>
  <si>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</si>
  <si>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</si>
  <si>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</si>
  <si>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</si>
  <si>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</si>
  <si>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</si>
  <si>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</si>
  <si>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</si>
  <si>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</si>
  <si>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</si>
  <si>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</si>
  <si>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</si>
  <si>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</si>
  <si>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</si>
  <si>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</si>
  <si>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</si>
  <si>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</si>
  <si>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</si>
  <si>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</si>
  <si>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</si>
  <si>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</si>
  <si>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</si>
  <si>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</si>
  <si>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</si>
  <si>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</si>
  <si>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</si>
  <si>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</si>
  <si>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</si>
  <si>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</si>
  <si>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</si>
  <si>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</si>
  <si>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</si>
  <si>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</si>
  <si>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</si>
  <si>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</si>
  <si>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</si>
  <si>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</si>
  <si>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</si>
  <si>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</si>
  <si>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</si>
  <si>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Cost-to-Charge Ratios</t>
  </si>
  <si>
    <t>Cost-to-Charge Ratios for Montana Hospitals</t>
  </si>
  <si>
    <t>Out-of-State Cost to Charge Ratios</t>
  </si>
  <si>
    <t>Centers of Excellence</t>
  </si>
  <si>
    <t>Hospital</t>
  </si>
  <si>
    <t>MT Provider ID</t>
  </si>
  <si>
    <t>CCR</t>
  </si>
  <si>
    <t>State</t>
  </si>
  <si>
    <t>PID</t>
  </si>
  <si>
    <t>Benefis - Rehab</t>
  </si>
  <si>
    <t>Alabama</t>
  </si>
  <si>
    <t>WA</t>
  </si>
  <si>
    <t>Benefis - Gen Acute Care Hosp</t>
  </si>
  <si>
    <t>Benefis - Psych</t>
  </si>
  <si>
    <t>CA</t>
  </si>
  <si>
    <t>St Vincent - Gen Acute Care Hosp</t>
  </si>
  <si>
    <t>St Vincent - Rehab</t>
  </si>
  <si>
    <t>Billings Clinic</t>
  </si>
  <si>
    <t>OR</t>
  </si>
  <si>
    <t>Community, Missoula</t>
  </si>
  <si>
    <t>Community, Missoula-Rehab</t>
  </si>
  <si>
    <t>Delaware</t>
  </si>
  <si>
    <t>District of Columbia</t>
  </si>
  <si>
    <t>UT</t>
  </si>
  <si>
    <t>Providence Hlth  - Gen Acute Care Hosp</t>
  </si>
  <si>
    <t>Providence Hlth - Psych</t>
  </si>
  <si>
    <t>CO</t>
  </si>
  <si>
    <t>Providence Hlth - Rehab</t>
  </si>
  <si>
    <t>St James</t>
  </si>
  <si>
    <t>Puerto Rico</t>
  </si>
  <si>
    <t>St Peter's - Gen Acute Care Hosp</t>
  </si>
  <si>
    <t>St Peter's - Pysch / Gen Acute Care Hosp</t>
  </si>
  <si>
    <t>Bozeman Deaconess</t>
  </si>
  <si>
    <t>Shodair Chdrn's - Psych</t>
  </si>
  <si>
    <t>Northern Montana</t>
  </si>
  <si>
    <t>Central MT Surgery</t>
  </si>
  <si>
    <t>Rehabilitation Hospital of Montana</t>
  </si>
  <si>
    <t>Long Term Acute Care (LTAC)</t>
  </si>
  <si>
    <t>Advanced Care of MT</t>
  </si>
  <si>
    <t>Specialty Hospital of Utah</t>
  </si>
  <si>
    <t>4. This calculator spreadsheet is intended to be helpful to users, but it cannot capture all the editing and pricing complexity of the Medicaid claims processing system. In case of difference, the claims processing system is correct.</t>
  </si>
  <si>
    <t>ò</t>
  </si>
  <si>
    <t>PANCREAS TRANSPLANT</t>
  </si>
  <si>
    <t>AUTOLOGOUS BONE MARROW TRANSPLANT OR T-CELL IMMUNOTHERAPY</t>
  </si>
  <si>
    <t>OPEN CRANIOTOMY FOR TRAUMA</t>
  </si>
  <si>
    <t>OPEN CRANIOTOMY EXCEPT TRAUMA</t>
  </si>
  <si>
    <t>VENTRICULAR SHUNT PROCEDURES</t>
  </si>
  <si>
    <t>SPINAL PROCEDURES</t>
  </si>
  <si>
    <t>OPEN EXTRACRANIAL VASCULAR PROCEDURES</t>
  </si>
  <si>
    <t>027-1</t>
  </si>
  <si>
    <t>OTHER OPEN CRANIOTOMY</t>
  </si>
  <si>
    <t>027-2</t>
  </si>
  <si>
    <t>027-3</t>
  </si>
  <si>
    <t>027-4</t>
  </si>
  <si>
    <t>029-1</t>
  </si>
  <si>
    <t>OTHER PERCUTANEOUS INTRACRANIAL PROCEDURES</t>
  </si>
  <si>
    <t>029-2</t>
  </si>
  <si>
    <t>029-3</t>
  </si>
  <si>
    <t>029-4</t>
  </si>
  <si>
    <t>030-1</t>
  </si>
  <si>
    <t>030-2</t>
  </si>
  <si>
    <t>030-3</t>
  </si>
  <si>
    <t>030-4</t>
  </si>
  <si>
    <t>NERVOUS SYSTEM MALIGNANCY</t>
  </si>
  <si>
    <t>INTRACRANIAL HEMORRHAGE</t>
  </si>
  <si>
    <t>TRANSIENT ISCHEMIA</t>
  </si>
  <si>
    <t>VIRAL MENINGITIS</t>
  </si>
  <si>
    <t>ALTERATION IN CONSCIOUSNESS</t>
  </si>
  <si>
    <t>SEIZURE</t>
  </si>
  <si>
    <t>OTHER DISORDERS OF NERVOUS SYSTEM</t>
  </si>
  <si>
    <t>INFECTIONS OF UPPER RESPIRATORY TRACT</t>
  </si>
  <si>
    <t>CYSTIC FIBROSIS - PULMONARY DISEASE</t>
  </si>
  <si>
    <t>RESPIRATORY FAILURE</t>
  </si>
  <si>
    <t>PULMONARY EMBOLISM</t>
  </si>
  <si>
    <t>RESPIRATORY MALIGNANCY</t>
  </si>
  <si>
    <t>OTHER PNEUMONIA</t>
  </si>
  <si>
    <t>CHRONIC OBSTRUCTIVE PULMONARY DISEASE</t>
  </si>
  <si>
    <t>ASTHMA</t>
  </si>
  <si>
    <t>MAJOR CARDIOTHORACIC REPAIR OF HEART ANOMALY</t>
  </si>
  <si>
    <t>IMPLANTABLE HEART ASSIST SYSTEMS</t>
  </si>
  <si>
    <t>MAJOR ABDOMINAL VASCULAR PROCEDURES</t>
  </si>
  <si>
    <t>178-1</t>
  </si>
  <si>
    <t>EXTERNAL HEART ASSIST SYSTEMS</t>
  </si>
  <si>
    <t>178-2</t>
  </si>
  <si>
    <t>178-3</t>
  </si>
  <si>
    <t>178-4</t>
  </si>
  <si>
    <t>179-1</t>
  </si>
  <si>
    <t>DEFIBRILLATOR IMPLANTS</t>
  </si>
  <si>
    <t>179-2</t>
  </si>
  <si>
    <t>179-3</t>
  </si>
  <si>
    <t>179-4</t>
  </si>
  <si>
    <t>OTHER CIRCULATORY SYSTEM PROCEDURES</t>
  </si>
  <si>
    <t>LOWER EXTREMITY ARTERIAL PROCEDURES</t>
  </si>
  <si>
    <t>183-1</t>
  </si>
  <si>
    <t>PERCUTANEOUS STRUCTURAL CARDIAC PROCEDURES</t>
  </si>
  <si>
    <t>183-2</t>
  </si>
  <si>
    <t>183-3</t>
  </si>
  <si>
    <t>183-4</t>
  </si>
  <si>
    <t>ACUTE MYOCARDIAL INFARCTION</t>
  </si>
  <si>
    <t>CARDIAC CATHETERIZATION FOR OTHER NON-CORONARY CONDITIONS</t>
  </si>
  <si>
    <t>HEART FAILURE</t>
  </si>
  <si>
    <t>HYPERTENSION</t>
  </si>
  <si>
    <t>CHEST PAIN</t>
  </si>
  <si>
    <t>CARDIOMYOPATHY</t>
  </si>
  <si>
    <t>OTHER CIRCULATORY SYSTEM DIAGNOSES</t>
  </si>
  <si>
    <t>PERITONEAL ADHESIOLYSIS</t>
  </si>
  <si>
    <t>MAJOR SMALL BOWEL PROCEDURES</t>
  </si>
  <si>
    <t>MAJOR LARGE BOWEL PROCEDURES</t>
  </si>
  <si>
    <t>GASTRIC FUNDOPLICATION</t>
  </si>
  <si>
    <t>APPENDECTOMY WITH COMPLEX PRINCIPAL DIAGNOSIS</t>
  </si>
  <si>
    <t>APPENDECTOMY WITHOUT COMPLEX PRINCIPAL DIAGNOSIS</t>
  </si>
  <si>
    <t>DIGESTIVE MALIGNANCY</t>
  </si>
  <si>
    <t>MAJOR ESOPHAGEAL DISORDERS</t>
  </si>
  <si>
    <t>OTHER ESOPHAGEAL DISORDERS</t>
  </si>
  <si>
    <t>INFLAMMATORY BOWEL DISEASE</t>
  </si>
  <si>
    <t>GASTROINTESTINAL VASCULAR INSUFFICIENCY</t>
  </si>
  <si>
    <t>INTESTINAL OBSTRUCTION</t>
  </si>
  <si>
    <t>ABDOMINAL PAIN</t>
  </si>
  <si>
    <t>OTHER DIGESTIVE SYSTEM DIAGNOSES</t>
  </si>
  <si>
    <t>MAJOR BILIARY TRACT PROCEDURES</t>
  </si>
  <si>
    <t>ALCOHOLIC LIVER DISEASE</t>
  </si>
  <si>
    <t>DISORDERS OF PANCREAS EXCEPT MALIGNANCY</t>
  </si>
  <si>
    <t>OTHER DISORDERS OF THE LIVER</t>
  </si>
  <si>
    <t>AMPUTATION OF LOWER LIMB EXCEPT TOES</t>
  </si>
  <si>
    <t>FRACTURE OF FEMUR</t>
  </si>
  <si>
    <t>FRACTURE OF PELVIS OR DISLOCATION OF HIP</t>
  </si>
  <si>
    <t>CONNECTIVE TISSUE DISORDERS</t>
  </si>
  <si>
    <t>MASTECTOMY PROCEDURES</t>
  </si>
  <si>
    <t>BREAST PROCEDURES EXCEPT MASTECTOMY</t>
  </si>
  <si>
    <t>SKIN ULCERS</t>
  </si>
  <si>
    <t>MAJOR SKIN DISORDERS</t>
  </si>
  <si>
    <t>MALIGNANT BREAST DISORDERS</t>
  </si>
  <si>
    <t>ADRENAL PROCEDURES</t>
  </si>
  <si>
    <t>PROCEDURES FOR OBESITY</t>
  </si>
  <si>
    <t>DIABETES</t>
  </si>
  <si>
    <t>INBORN ERRORS OF METABOLISM</t>
  </si>
  <si>
    <t>OTHER ENDOCRINE DISORDERS</t>
  </si>
  <si>
    <t>OTHER NON-HYPOVOLEMIC ELECTROLYTE DISORDERS</t>
  </si>
  <si>
    <t>NON-HYPOVOLEMIC SODIUM DISORDERS</t>
  </si>
  <si>
    <t>THYROID DISORDERS</t>
  </si>
  <si>
    <t>KIDNEY TRANSPLANT</t>
  </si>
  <si>
    <t>MAJOR BLADDER PROCEDURES</t>
  </si>
  <si>
    <t>OTHER BLADDER PROCEDURES</t>
  </si>
  <si>
    <t>ACUTE KIDNEY INJURY</t>
  </si>
  <si>
    <t>CHRONIC KIDNEY DISEASE</t>
  </si>
  <si>
    <t>MAJOR MALE PELVIC PROCEDURES</t>
  </si>
  <si>
    <t>TRANSURETHRAL PROSTATECTOMY</t>
  </si>
  <si>
    <t>MALIGNANCY, MALE REPRODUCTIVE SYSTEM</t>
  </si>
  <si>
    <t>MALE REPRODUCTIVE SYSTEM DIAGNOSES EXCEPT MALIGNANCY</t>
  </si>
  <si>
    <t>FEMALE REPRODUCTIVE SYSTEM RECONSTRUCTIVE PROCEDURES</t>
  </si>
  <si>
    <t>FEMALE REPRODUCTIVE SYSTEM MALIGNANCY</t>
  </si>
  <si>
    <t>FEMALE REPRODUCTIVE SYSTEM INFECTIONS</t>
  </si>
  <si>
    <t>539-1</t>
  </si>
  <si>
    <t>539-2</t>
  </si>
  <si>
    <t>539-3</t>
  </si>
  <si>
    <t>539-4</t>
  </si>
  <si>
    <t>543-1</t>
  </si>
  <si>
    <t>543-2</t>
  </si>
  <si>
    <t>543-3</t>
  </si>
  <si>
    <t>543-4</t>
  </si>
  <si>
    <t>547-1</t>
  </si>
  <si>
    <t>547-2</t>
  </si>
  <si>
    <t>547-3</t>
  </si>
  <si>
    <t>547-4</t>
  </si>
  <si>
    <t>548-1</t>
  </si>
  <si>
    <t>548-2</t>
  </si>
  <si>
    <t>548-3</t>
  </si>
  <si>
    <t>548-4</t>
  </si>
  <si>
    <t>VAGINAL DELIVERY</t>
  </si>
  <si>
    <t>NEONATE, TRANSFERRED &lt; 5 DAYS OLD, BORN HERE</t>
  </si>
  <si>
    <t>SPLENECTOMY</t>
  </si>
  <si>
    <t>SICKLE CELL ANEMIA CRISIS</t>
  </si>
  <si>
    <t>ACUTE LEUKEMIA</t>
  </si>
  <si>
    <t>RADIOTHERAPY</t>
  </si>
  <si>
    <t>CHEMOTHERAPY FOR ACUTE LEUKEMIA</t>
  </si>
  <si>
    <t>OTHER CHEMOTHERAPY</t>
  </si>
  <si>
    <t>POST-OPERATIVE, POST-TRAUMATIC, OTHER DEVICE INFECTIONS</t>
  </si>
  <si>
    <t>VIRAL ILLNESS</t>
  </si>
  <si>
    <t>SCHIZOPHRENIA</t>
  </si>
  <si>
    <t>BIPOLAR DISORDERS</t>
  </si>
  <si>
    <t>DEPRESSION EXCEPT MAJOR DEPRESSIVE DISORDER</t>
  </si>
  <si>
    <t>ORGANIC MENTAL HEALTH DISTURBANCES</t>
  </si>
  <si>
    <t>BEHAVIORAL DISORDERS</t>
  </si>
  <si>
    <t>EATING DISORDERS</t>
  </si>
  <si>
    <t>OTHER MENTAL HEALTH DISORDERS</t>
  </si>
  <si>
    <t>HEMORRHAGE OR HEMATOMA DUE TO COMPLICATION</t>
  </si>
  <si>
    <t>ALLERGIC REACTIONS</t>
  </si>
  <si>
    <t>POISONING OF MEDICINAL AGENTS</t>
  </si>
  <si>
    <t>OTHER COMPLICATIONS OF TREATMENT</t>
  </si>
  <si>
    <t>TOXIC EFFECTS OF NON-MEDICINAL SUBSTANCES</t>
  </si>
  <si>
    <t>REHABILITATION</t>
  </si>
  <si>
    <t>NEONATAL AFTERCARE</t>
  </si>
  <si>
    <t>CRANIOTOMY FOR MULTIPLE SIGNIFICANT TRAUMA</t>
  </si>
  <si>
    <t>New Jersey</t>
  </si>
  <si>
    <t>LIVER TRANSPLANT AND/OR INTESTINAL TRANSPLANT</t>
  </si>
  <si>
    <t>HEART AND/OR LUNG TRANSPLANT</t>
  </si>
  <si>
    <t>TRACHEOSTOMY WITH MV &gt;96 HOURS WITH EXTENSIVE PROCEDURE</t>
  </si>
  <si>
    <t>TRACHEOSTOMY WITH MV &gt;96 HOURS WITHOUT EXTENSIVE PROCEDURE</t>
  </si>
  <si>
    <t>OTHER NERVOUS SYSTEM AND RELATED PROCEDURES</t>
  </si>
  <si>
    <t>PERCUTANEOUS INTRACRANIAL AND EXTRACRANIAL VASCULAR PROCEDURES</t>
  </si>
  <si>
    <t>SPINAL DISORDERS AND INJURIES</t>
  </si>
  <si>
    <t>DEGENERATIVE NERVOUS SYSTEM DISORDERS EXCEPT MULTIPLE SCLEROSIS</t>
  </si>
  <si>
    <t>MULTIPLE SCLEROSIS, OTHER DEMYELINATING DISEASE AND INFLAMMATORY NEUROPATHIES</t>
  </si>
  <si>
    <t>CVA AND PRECEREBRAL OCCLUSION WITH INFARCTION</t>
  </si>
  <si>
    <t>NONSPECIFIC CVA AND PRECEREBRAL OCCLUSION WITHOUT INFARCTION</t>
  </si>
  <si>
    <t>PERIPHERAL, CRANIAL AND AUTONOMIC NERVE DISORDERS</t>
  </si>
  <si>
    <t>BACTERIAL AND TUBERCULOUS INFECTIONS OF NERVOUS SYSTEM</t>
  </si>
  <si>
    <t>NON-BACTERIAL INFECTIONS OF NERVOUS SYSTEM EXCEPT VIRAL MENINGITIS</t>
  </si>
  <si>
    <t>MIGRAINE AND OTHER HEADACHES</t>
  </si>
  <si>
    <t>HEAD TRAUMA WITH COMA &gt; 1 HOUR OR HEMORRHAGE</t>
  </si>
  <si>
    <t>BRAIN CONTUSION OR LACERATION AND COMPLICATED SKULL FRACTURE, COMA &lt; 1 HOUR OR NO COMA</t>
  </si>
  <si>
    <t>CONCUSSION, CLOSED SKULL FRACTURE NOS, AND UNCOMPLICATED INTRACRANIAL INJURY, COMA &lt; 1 HOUR OR NO COMA</t>
  </si>
  <si>
    <t>ANOXIC AND OTHER SEVERE BRAIN DAMAGE</t>
  </si>
  <si>
    <t>ORBIT AND EYE PROCEDURES</t>
  </si>
  <si>
    <t>EYE INFECTIONS AND OTHER EYE DISORDERS</t>
  </si>
  <si>
    <t>MAJOR CRANIAL OR FACIAL BONE PROCEDURES</t>
  </si>
  <si>
    <t>OTHER MAJOR HEAD AND NECK PROCEDURES</t>
  </si>
  <si>
    <t>FACIAL BONE PROCEDURES EXCEPT MAJOR CRANIAL OR FACIAL BONE PROCEDURES</t>
  </si>
  <si>
    <t>CLEFT LIP AND PALATE REPAIR</t>
  </si>
  <si>
    <t>TONSIL AND ADENOID PROCEDURES</t>
  </si>
  <si>
    <t>OTHER EAR, NOSE, MOUTH AND THROAT PROCEDURES</t>
  </si>
  <si>
    <t>EAR, NOSE, MOUTH, THROAT AND CRANIAL OR FACIAL MALIGNANCIES</t>
  </si>
  <si>
    <t>VERTIGO AND OTHER LABYRINTH DISORDERS</t>
  </si>
  <si>
    <t>DENTAL DISEASES AND DISORDERS</t>
  </si>
  <si>
    <t>OTHER EAR, NOSE, MOUTH, THROAT AND CRANIAL OR FACIAL DIAGNOSES</t>
  </si>
  <si>
    <t>MAJOR RESPIRATORY AND CHEST PROCEDURES</t>
  </si>
  <si>
    <t>OTHER RESPIRATORY AND CHEST PROCEDURES</t>
  </si>
  <si>
    <t>RESPIRATORY SYSTEM DIAGNOSIS WITH VENTILATOR SUPPORT &gt; 96 HOURS</t>
  </si>
  <si>
    <t>BPD AND OTHER CHRONIC RESPIRATORY DISEASES ARISING IN PERINATAL PERIOD</t>
  </si>
  <si>
    <t>MAJOR CHEST AND RESPIRATORY TRAUMA</t>
  </si>
  <si>
    <t>MAJOR RESPIRATORY INFECTIONS AND INFLAMMATIONS</t>
  </si>
  <si>
    <t>BRONCHIOLITIS AND RSV PNEUMONIA</t>
  </si>
  <si>
    <t>INTERSTITIAL AND ALVEOLAR LUNG DISEASES</t>
  </si>
  <si>
    <t>OTHER RESPIRATORY DIAGNOSES EXCEPT SIGNS, SYMPTOMS AND MISCELLANEOUS DIAGNOSES</t>
  </si>
  <si>
    <t>RESPIRATORY SIGNS, SYMPTOMS AND MISCELLANEOUS DIAGNOSES</t>
  </si>
  <si>
    <t>ACUTE BRONCHITIS AND RELATED SYMPTOMS</t>
  </si>
  <si>
    <t>CARDIAC VALVE PROCEDURES WITH AMI OR COMPLEX PRINCIPAL DIAGNOSIS</t>
  </si>
  <si>
    <t>CARDIAC VALVE PROCEDURES WITHOUT AMI OR COMPLEX PRINCIPAL DIAGNOSIS</t>
  </si>
  <si>
    <t>CORONARY BYPASS WITH AMI OR COMPLEX PRINCIPAL DIAGNOSIS</t>
  </si>
  <si>
    <t>CORONARY BYPASS WITHOUT AMI OR COMPLEX PRINCIPAL DIAGNOSIS</t>
  </si>
  <si>
    <t>OTHER CARDIOTHORACIC AND THORACIC VASCULAR PROCEDURES</t>
  </si>
  <si>
    <t>PERMANENT CARDIAC PACEMAKER IMPLANT WITH AMI, HEART FAILURE OR SHOCK</t>
  </si>
  <si>
    <t>PERMANENT CARDIAC PACEMAKER IMPLANT WITHOUT AMI, HEART FAILURE OR SHOCK</t>
  </si>
  <si>
    <t>PERCUTANEOUS CARDIAC INTERVENTION WITH AMI</t>
  </si>
  <si>
    <t>PERCUTANEOUS CARDIAC INTERVENTION WITHOUT AMI</t>
  </si>
  <si>
    <t>INSERTION, REVISION AND REPLACEMENTS OF PACEMAKER AND OTHER CARDIAC DEVICES</t>
  </si>
  <si>
    <t>CARDIAC PACEMAKER AND DEFIBRILLATOR REVISION EXCEPT DEVICE REPLACEMENT</t>
  </si>
  <si>
    <t>ACUTE AND SUBACUTE ENDOCARDITIS</t>
  </si>
  <si>
    <t>CARDIAC ARREST AND SHOCK</t>
  </si>
  <si>
    <t>PERIPHERAL AND OTHER VASCULAR DISORDERS</t>
  </si>
  <si>
    <t>ANGINA PECTORIS AND CORONARY ATHEROSCLEROSIS</t>
  </si>
  <si>
    <t>CARDIAC STRUCTURAL AND VALVULAR DISORDERS</t>
  </si>
  <si>
    <t>CARDIAC ARRHYTHMIA AND CONDUCTION DISORDERS</t>
  </si>
  <si>
    <t>SYNCOPE AND COLLAPSE</t>
  </si>
  <si>
    <t>MALFUNCTION, REACTION, COMPLICATION OF CARDIAC OR VASCULAR DEVICE OR PROCEDURE</t>
  </si>
  <si>
    <t>MAJOR STOMACH, ESOPHAGEAL AND DUODENAL PROCEDURES</t>
  </si>
  <si>
    <t>OTHER STOMACH, ESOPHAGEAL AND DUODENAL PROCEDURES</t>
  </si>
  <si>
    <t>OTHER SMALL AND LARGE BOWEL PROCEDURES</t>
  </si>
  <si>
    <t>HERNIA PROCEDURES EXCEPT INGUINAL, FEMORAL AND UMBILICAL</t>
  </si>
  <si>
    <t>INGUINAL, FEMORAL AND UMBILICAL HERNIA PROCEDURES</t>
  </si>
  <si>
    <t>OTHER DIGESTIVE SYSTEM AND ABDOMINAL PROCEDURES</t>
  </si>
  <si>
    <t>PEPTIC ULCER AND GASTRITIS</t>
  </si>
  <si>
    <t>DIVERTICULITIS AND DIVERTICULOSIS</t>
  </si>
  <si>
    <t>MAJOR GASTROINTESTINAL AND PERITONEAL INFECTIONS</t>
  </si>
  <si>
    <t>OTHER GASTROENTERITIS, NAUSEA AND VOMITING</t>
  </si>
  <si>
    <t>MALFUNCTION, REACTION AND COMPLICATION OF GASTROINTESTINAL DEVICE OR PROCEDURE</t>
  </si>
  <si>
    <t>OTHER AND UNSPECIFIED GASTROINTESTINAL HEMORRHAGE</t>
  </si>
  <si>
    <t>MAJOR PANCREAS, LIVER AND SHUNT PROCEDURES</t>
  </si>
  <si>
    <t>OTHER HEPATOBILIARY, PANCREAS AND ABDOMINAL PROCEDURES</t>
  </si>
  <si>
    <t>HEPATIC COMA AND OTHER MAJOR ACUTE LIVER DISORDERS</t>
  </si>
  <si>
    <t>MALIGNANCY OF HEPATOBILIARY SYSTEM AND PANCREAS</t>
  </si>
  <si>
    <t>DISORDERS OF GALLBLADDER AND BILIARY TRACT</t>
  </si>
  <si>
    <t>DORSAL AND LUMBAR FUSION PROCEDURE FOR CURVATURE OF BACK</t>
  </si>
  <si>
    <t>DORSAL AND LUMBAR FUSION PROCEDURE EXCEPT FOR CURVATURE OF BACK</t>
  </si>
  <si>
    <t>HIP AND FEMUR FRACTURE REPAIR</t>
  </si>
  <si>
    <t>OTHER SIGNIFICANT HIP AND FEMUR SURGERY</t>
  </si>
  <si>
    <t>SKIN GRAFT, EXCEPT HAND, FOR MUSCULOSKELETAL AND CONNECTIVE TISSUE DIAGNOSES</t>
  </si>
  <si>
    <t>KNEE AND LOWER LEG PROCEDURES EXCEPT FOOT</t>
  </si>
  <si>
    <t>FOOT AND TOE PROCEDURES</t>
  </si>
  <si>
    <t>SHOULDER, UPPER ARM AND FOREARM PROCEDURES EXCEPT JOINT REPLACEMENT</t>
  </si>
  <si>
    <t>HAND AND WRIST PROCEDURES</t>
  </si>
  <si>
    <t>TENDON, MUSCLE AND OTHER SOFT TISSUE PROCEDURES</t>
  </si>
  <si>
    <t>OTHER MUSCULOSKELETAL SYSTEM AND CONNECTIVE TISSUE PROCEDURES</t>
  </si>
  <si>
    <t>SHOULDER AND ELBOW JOINT REPLACEMENT</t>
  </si>
  <si>
    <t>323-1</t>
  </si>
  <si>
    <t>NON-ELECTIVE OR COMPLEX HIP JOINT REPLACEMENT</t>
  </si>
  <si>
    <t>323-2</t>
  </si>
  <si>
    <t>323-3</t>
  </si>
  <si>
    <t>323-4</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</si>
  <si>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</si>
  <si>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</si>
  <si>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</si>
  <si>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</si>
  <si>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</si>
  <si>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</si>
  <si>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</si>
  <si>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</si>
  <si>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</si>
  <si>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</si>
  <si>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</si>
  <si>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</si>
  <si>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</si>
  <si>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</si>
  <si>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</si>
  <si>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FRACTURES AND DISLOCATIONS EXCEPT FEMUR, PELVIS AND BACK</t>
  </si>
  <si>
    <t>MUSCULOSKELETAL MALIGNANCY AND PATHOLOGICAL FRACTURE DUE TO MUSCULOSKELETAL MALIGNANCY</t>
  </si>
  <si>
    <t>OSTEOMYELITIS, SEPTIC ARTHRITIS AND OTHER MUSCULOSKELETAL INFECTIONS</t>
  </si>
  <si>
    <t>OTHER BACK AND NECK DISORDERS, FRACTURES AND INJURIES</t>
  </si>
  <si>
    <t>MALFUNCTION, REACTION, COMPLICATION OF ORTHOPEDIC DEVICE OR PROCEDURE</t>
  </si>
  <si>
    <t>OTHER MUSCULOSKELETAL SYSTEM AND CONNECTIVE TISSUE DIAGNOSES</t>
  </si>
  <si>
    <t>SKIN GRAFT FOR SKIN AND SUBCUTANEOUS TISSUE DIAGNOSES</t>
  </si>
  <si>
    <t>OTHER SKIN, SUBCUTANEOUS TISSUE AND RELATED PROCEDURES</t>
  </si>
  <si>
    <t>CELLULITIS AND OTHER SKIN INFECTIONS</t>
  </si>
  <si>
    <t>CONTUSION, OPEN WOUND AND OTHER TRAUMA TO SKIN AND SUBCUTANEOUS TISSUE</t>
  </si>
  <si>
    <t>OTHER SKIN, SUBCUTANEOUS TISSUE AND BREAST DISORDERS</t>
  </si>
  <si>
    <t>THYROID, PARATHYROID AND THYROGLOSSAL PROCEDURES</t>
  </si>
  <si>
    <t>OTHER PROCEDURES FOR ENDOCRINE, NUTRITIONAL AND METABOLIC DISORDERS</t>
  </si>
  <si>
    <t>MALNUTRITION, FAILURE TO THRIVE AND OTHER NUTRITIONAL DISORDERS</t>
  </si>
  <si>
    <t>HYPOVOLEMIA AND RELATED ELECTROLYTE DISORDERS</t>
  </si>
  <si>
    <t>KIDNEY AND URINARY TRACT PROCEDURES FOR MALIGNANCY</t>
  </si>
  <si>
    <t>KIDNEY AND URINARY TRACT PROCEDURES FOR NON-MALIGNANCY</t>
  </si>
  <si>
    <t>URETHRAL AND TRANSURETHRAL PROCEDURES</t>
  </si>
  <si>
    <t>OTHER KIDNEY, URINARY TRACT AND RELATED PROCEDURES</t>
  </si>
  <si>
    <t>KIDNEY AND URINARY TRACT MALIGNANCY</t>
  </si>
  <si>
    <t>NEPHRITIS AND NEPHROSIS</t>
  </si>
  <si>
    <t>KIDNEY AND URINARY TRACT INFECTIONS</t>
  </si>
  <si>
    <t>URINARY STONES AND ACQUIRED UPPER URINARY TRACT OBSTRUCTION</t>
  </si>
  <si>
    <t>MALFUNCTION, REACTION, COMPLICATION OF GENITOURINARY DEVICE OR PROCEDURE</t>
  </si>
  <si>
    <t>OTHER KIDNEY AND URINARY TRACT DIAGNOSES, SIGNS AND SYMPTOMS</t>
  </si>
  <si>
    <t>PENIS, TESTES AND SCROTAL PROCEDURES</t>
  </si>
  <si>
    <t>OTHER MALE REPRODUCTIVE SYSTEM AND RELATED PROCEDURES</t>
  </si>
  <si>
    <t>PELVIC EVISCERATION, RADICAL HYSTERECTOMY AND OTHER RADICAL GYNECOLOGICAL PROCEDURES</t>
  </si>
  <si>
    <t>UTERINE AND ADNEXA PROCEDURES FOR OVARIAN AND ADNEXAL MALIGNANCY</t>
  </si>
  <si>
    <t>UTERINE AND ADNEXA PROCEDURES FOR NON-OVARIAN AND NON-ADNEXAL MALIGNANCY</t>
  </si>
  <si>
    <t>UTERINE AND ADNEXA PROCEDURES FOR NON-MALIGNANCY EXCEPT LEIOMYOMA</t>
  </si>
  <si>
    <t>DILATION AND CURETTAGE FOR NON-OBSTETRIC DIAGNOSES</t>
  </si>
  <si>
    <t>OTHER FEMALE REPRODUCTIVE SYSTEM AND RELATED PROCEDURES</t>
  </si>
  <si>
    <t>UTERINE AND ADNEXA PROCEDURES FOR LEIOMYOMA</t>
  </si>
  <si>
    <t>MENSTRUAL AND OTHER FEMALE REPRODUCTIVE SYSTEM DISORDERS</t>
  </si>
  <si>
    <t>CESAREAN SECTION WITH STERILIZATION</t>
  </si>
  <si>
    <t>CESAREAN SECTION WITHOUT STERILIZATION</t>
  </si>
  <si>
    <t>VAGINAL DELIVERY WITH STERILIZATION AND/OR D&amp;C</t>
  </si>
  <si>
    <t>VAGINAL DELIVERY WITH O.R. PROCEDURE EXCEPT STERILIZATION AND/OR D&amp;C</t>
  </si>
  <si>
    <t>ABORTION WITH D&amp;C, ASPIRATION CURETTAGE OR HYSTEROTOMY</t>
  </si>
  <si>
    <t>ANTEPARTUM WITH O.R. PROCEDURE</t>
  </si>
  <si>
    <t>POSTPARTUM AND POST ABORTION DIAGNOSIS WITH O.R. PROCEDURE</t>
  </si>
  <si>
    <t>POSTPARTUM AND POST ABORTION DIAGNOSES WITHOUT PROCEDURE</t>
  </si>
  <si>
    <t>ABORTION WITHOUT D&amp;C, ASPIRATION CURETTAGE OR HYSTEROTOMY</t>
  </si>
  <si>
    <t>ANTEPARTUM WITHOUT O.R. PROCEDURE</t>
  </si>
  <si>
    <t>NEONATE, TRANSFERRED &lt; 5 DAYS OLD, NOT BORN HERE</t>
  </si>
  <si>
    <t>NEONATE WITH ECMO</t>
  </si>
  <si>
    <t>NEONATE BIRTH WEIGHT &lt; 1500 GRAMS WITH MAJOR PROCEDURE</t>
  </si>
  <si>
    <t>NEONATE BIRTH WEIGHT &lt; 500 GRAMS, OR BIRTH WEIGHT 500-999 GRAMS AND GESTATIONAL AGE &lt;24 WEEKS, OR BIRTH WEIGHT 500-749 GRAMS WITH MAJOR ANOMALY OR WITHOUT LIFE SUSTAINING INTERVENTION</t>
  </si>
  <si>
    <t>NEONATE BIRTH WEIGHT 500-749 GRAMS WITHOUT MAJOR PROCEDURE</t>
  </si>
  <si>
    <t>NEONATE BIRTH WEIGHT 750-999 GRAMS WITHOUT MAJOR PROCEDURE</t>
  </si>
  <si>
    <t>NEONATE BIRTH WEIGHT 1000-1249 GRAMS WITH RESPIRATORY DISTRESS SYNDROME OR OTHER MAJOR RESPIRATORY CONDITION OR MAJOR ANOMALY</t>
  </si>
  <si>
    <t>NEONATE BIRTH WEIGHT 1000-1249 GRAMS WITH OR WITHOUT SIGNIFICANT CONDITION</t>
  </si>
  <si>
    <t>NEONATE BIRTH WEIGHT 1250-1499 GRAMS WITH RESPIRATORY DISTRESS SYNDROME OR OTHER MAJOR RESPIRATORY CONDITION OR MAJOR ANOMALY</t>
  </si>
  <si>
    <t>NEONATE BIRTH WEIGHT 1250-1499 GRAMS WITH OR WITHOUT SIGNIFICANT CONDITION</t>
  </si>
  <si>
    <t>NEONATE BIRTH WEIGHT 1500-2499 GRAMS WITH MAJOR PROCEDURE</t>
  </si>
  <si>
    <t>NEONATE BIRTH WEIGHT 1500-1999 GRAMS WITH MAJOR ANOMALY</t>
  </si>
  <si>
    <t>NEONATE BIRTH WEIGHT 1500-1999 GRAMS WITH RESPIRATORY DISTRESS SYNDROME OR OTHER MAJOR RESPIRATORY CONDITION</t>
  </si>
  <si>
    <t>NEONATE BIRTH WEIGHT 1500-1999 GRAMS WITH CONGENITAL OR PERINATAL INFECTION</t>
  </si>
  <si>
    <t>NEONATE BIRTH WEIGHT 1500-1999 GRAMS WITH OR WITHOUT OTHER SIGNIFICANT CONDITION</t>
  </si>
  <si>
    <t>NEONATE BIRTH WEIGHT 2000-2499 GRAMS WITH MAJOR ANOMALY</t>
  </si>
  <si>
    <t>NEONATE BIRTH WEIGHT 2000-2499 GRAMS WITH RESPIRATORY DISTRESS SYNDROME OR OTHER MAJOR RESPIRATORY CONDITION</t>
  </si>
  <si>
    <t>NEONATE BIRTH WEIGHT 2000-2499 GRAMS WITH CONGENITAL OR PERINATAL INFECTION</t>
  </si>
  <si>
    <t>NEONATE BIRTH WEIGHT 2000-2499 GRAMS WITH OTHER SIGNIFICANT CONDITION</t>
  </si>
  <si>
    <t>NEONATE BIRTH WEIGHT 2000-2499 GRAMS, NORMAL NEWBORN OR NEONATE WITH OTHER PROBLEM</t>
  </si>
  <si>
    <t>NEONATE BIRTH WEIGHT &gt; 2499 GRAMS WITH MAJOR CARDIOVASCULAR PROCEDURE</t>
  </si>
  <si>
    <t>NEONATE BIRTH WEIGHT &gt; 2499 GRAMS WITH OTHER MAJOR PROCEDURE</t>
  </si>
  <si>
    <t>NEONATE BIRTH WEIGHT &gt; 2499 GRAMS WITH MAJOR ANOMALY</t>
  </si>
  <si>
    <t>NEONATE BIRTH WEIGHT &gt; 2499 GRAMS WITH RESPIRATORY DISTRESS SYNDROME OR OTHER MAJOR RESPIRATORY CONDITION</t>
  </si>
  <si>
    <t>NEONATE BIRTH WEIGHT &gt; 2499 GRAMS WITH CONGENITAL OR PERINATAL INFECTION</t>
  </si>
  <si>
    <t>NEONATE BIRTH WEIGHT &gt; 2499 GRAMS WITH OTHER SIGNIFICANT CONDITION</t>
  </si>
  <si>
    <t>NEONATE BIRTH WEIGHT &gt; 2499 GRAMS, NORMAL NEWBORN OR NEONATE WITH OTHER PROBLEM</t>
  </si>
  <si>
    <t>OTHER PROCEDURES OF BLOOD AND BLOOD-FORMING ORGANS</t>
  </si>
  <si>
    <t>MAJOR HEMATOLOGIC OR IMMUNOLOGIC DIAGNOSES EXCEPT SICKLE CELL CRISIS AND COAGULATION</t>
  </si>
  <si>
    <t>COAGULATION AND PLATELET DISORDERS</t>
  </si>
  <si>
    <t>OTHER ANEMIA AND DISORDERS OF BLOOD AND BLOOD-FORMING ORGANS</t>
  </si>
  <si>
    <t>MAJOR O.R. PROCEDURES FOR LYMPHATIC, HEMATOPOIETIC OR OTHER NEOPLASMS</t>
  </si>
  <si>
    <t>OTHER  O.R. PROCEDURES FOR LYMPHATIC, HEMATOPOIETIC OR OTHER NEOPLASMS</t>
  </si>
  <si>
    <t>LYMPHOMA, MYELOMA AND NON-ACUTE LEUKEMIA</t>
  </si>
  <si>
    <t>LYMPHATIC AND OTHER MALIGNANCIES AND NEOPLASMS OF UNCERTAIN BEHAVIOR</t>
  </si>
  <si>
    <t>INFECTIOUS AND PARASITIC DISEASES INCLUDING HIV WITH O.R. PROCEDURE</t>
  </si>
  <si>
    <t>POST-OPERATIVE, POST-TRAUMA, OTHER DEVICE INFECTIONS WITH O.R. PROCEDURE</t>
  </si>
  <si>
    <t>SEPTICEMIA AND DISSEMINATED INFECTIONS</t>
  </si>
  <si>
    <t>FEVER AND INFLAMMATORY CONDITIONS</t>
  </si>
  <si>
    <t>OTHER INFECTIOUS AND PARASITIC DISEASES</t>
  </si>
  <si>
    <t>MENTAL ILLNESS DIAGNOSIS WITH O.R. PROCEDURE</t>
  </si>
  <si>
    <t>MAJOR DEPRESSIVE DISORDERS AND OTHER OR UNSPECIFIED PSYCHOSES</t>
  </si>
  <si>
    <t>DISORDERS OF PERSONALITY AND IMPULSE CONTROL</t>
  </si>
  <si>
    <t>ADJUSTMENT DISORDERS AND NEUROSES EXCEPT DEPRESSIVE DIAGNOSES</t>
  </si>
  <si>
    <t>ACUTE ANXIETY AND DELIRIUM STATES</t>
  </si>
  <si>
    <t>DRUG AND ALCOHOL ABUSE OR DEPENDENCE, LEFT AGAINST MEDICAL ADVICE</t>
  </si>
  <si>
    <t>ALCOHOL AND DRUG DEPENDENCE WITH REHABILITATION AND/OR DETOXIFICATION THERAPY</t>
  </si>
  <si>
    <t>OPIOID ABUSE AND DEPENDENCE</t>
  </si>
  <si>
    <t>COCAINE ABUSE AND DEPENDENCE</t>
  </si>
  <si>
    <t>ALCOHOL ABUSE AND DEPENDENCE</t>
  </si>
  <si>
    <t>OTHER DRUG ABUSE AND DEPENDENCE</t>
  </si>
  <si>
    <t>EXTENSIVE O.R. PROCEDURES FOR OTHER COMPLICATIONS OF TREATMENT</t>
  </si>
  <si>
    <t>MODERATELY EXTENSIVE O.R. PROCEDURES FOR OTHER COMPLICATIONS OF TREATMENT</t>
  </si>
  <si>
    <t>NON-EXTENSIVE O.R. PROCEDURES FOR OTHER COMPLICATIONS OF TREATMENT</t>
  </si>
  <si>
    <t>OTHER INJURY, POISONING AND TOXIC EFFECT DIAGNOSES</t>
  </si>
  <si>
    <t>INTENTIONAL SELF-HARM AND ATTEMPTED SUICIDE</t>
  </si>
  <si>
    <t>EXTENSIVE THIRD DEGREE BURNS WITH SKIN GRAFT</t>
  </si>
  <si>
    <t>BURNS WITH SKIN GRAFT EXCEPT EXTENSIVE THIRD DEGREE BURNS</t>
  </si>
  <si>
    <t>EXTENSIVE THIRD DEGREE BURNS WITHOUT SKIN GRAFT</t>
  </si>
  <si>
    <t>PARTIAL THICKNESS BURNS WITHOUT SKIN GRAFT</t>
  </si>
  <si>
    <t>PROCEDURE WITH DIAGNOSIS OF REHABILITATION, AFTERCARE OR OTHER CONTACT WITH HEALTH SERVICES</t>
  </si>
  <si>
    <t>SIGNS, SYMPTOMS AND OTHER FACTORS INFLUENCING HEALTH STATUS</t>
  </si>
  <si>
    <t>OTHER AFTERCARE AND CONVALESCENCE</t>
  </si>
  <si>
    <t>HIV WITH MULTIPLE MAJOR HIV RELATED CONDITIONS</t>
  </si>
  <si>
    <t>HIV WITH MAJOR HIV RELATED CONDITION</t>
  </si>
  <si>
    <t>HIV WITH MULTIPLE SIGNIFICANT HIV RELATED CONDITIONS</t>
  </si>
  <si>
    <t>HIV WITH ONE SIGNIFICANT HIV CONDITION OR WITHOUT SIGNIFICANT RELATED CONDITIONS</t>
  </si>
  <si>
    <t>EXTENSIVE ABDOMINAL OR THORACIC PROCEDURES FOR MULTIPLE SIGNIFICANT TRAUMA</t>
  </si>
  <si>
    <t>MUSCULOSKELETAL AND OTHER PROCEDURES FOR MULTIPLE SIGNIFICANT TRAUMA</t>
  </si>
  <si>
    <t>MULTIPLE SIGNIFICANT TRAUMA WITHOUT O.R. PROCEDURE</t>
  </si>
  <si>
    <t>EXTENSIVE O.R. PROCEDURE UNRELATED TO PRINCIPAL DIAGNOSIS</t>
  </si>
  <si>
    <t>MODERATELY EXTENSIVE O.R. PROCEDURE UNRELATED TO PRINCIPAL DIAGNOSIS</t>
  </si>
  <si>
    <t>NON-EXTENSIVE O.R. PROCEDURE UNRELATED TO PRINCIPAL DIAGNOSIS</t>
  </si>
  <si>
    <t>Alaska</t>
  </si>
  <si>
    <t>Arizona</t>
  </si>
  <si>
    <t>Arkansas</t>
  </si>
  <si>
    <t>California</t>
  </si>
  <si>
    <t>Colorado</t>
  </si>
  <si>
    <t>Connecticut</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</si>
  <si>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</si>
  <si>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</si>
  <si>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</si>
  <si>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</si>
  <si>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</si>
  <si>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</si>
  <si>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</si>
  <si>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</si>
  <si>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</si>
  <si>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</si>
  <si>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</si>
  <si>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</si>
  <si>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</si>
  <si>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</si>
  <si>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</si>
  <si>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</si>
  <si>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</si>
  <si>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Nebraska</t>
  </si>
  <si>
    <t>Nevada</t>
  </si>
  <si>
    <t>New Hampshire</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</si>
  <si>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</si>
  <si>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</si>
  <si>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</si>
  <si>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</si>
  <si>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</si>
  <si>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</si>
  <si>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</si>
  <si>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</si>
  <si>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</si>
  <si>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</si>
  <si>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</si>
  <si>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</si>
  <si>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</si>
  <si>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</si>
  <si>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</si>
  <si>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</si>
  <si>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</si>
  <si>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</si>
  <si>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</si>
  <si>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</si>
  <si>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</si>
  <si>
    <t>APR-DRG (Version 38)</t>
  </si>
  <si>
    <t>8. ALOS figures refer to the nationwide average length of stay for each DRG. This information is used to adjust payments for acute care transfer cases and cases where the beneficiary has Medicaid eligibility for less than the full stay.</t>
  </si>
  <si>
    <t>1. CCRs are multiplied by covered charges to calculate the hospital's estimated cost of care for each stay. The estimated cost of care is a factor in the cost outlier calculations. For Montana hospitals, the CCR is specific to the hospital and calculated by DPHHS from the cost report. For Centers of Excellence, a hospital-specific CCR is also used. For other out-of-state hospitals, DPHHS uses statewide average CCRs as calculated by Medicare (urban operating plus capital).</t>
  </si>
  <si>
    <t>Spend down</t>
  </si>
  <si>
    <t>OTHER PERIPHERAL VASCULAR AND RELATED PROCEDURES</t>
  </si>
  <si>
    <t>ANAL AND PERINEAL PROCEDURES</t>
  </si>
  <si>
    <t>VERTEBRAL AND INTERVERTEBRAL SPINAL PROCEDURES INCLUDING DISC PROCEDURES</t>
  </si>
  <si>
    <t>SPINAL FUSION AND OTHER BACK AND NECK PROCEDURES EXCEPT FOR DISC PROCEDURES</t>
  </si>
  <si>
    <t>RENAL DIALYSIS ACCESS DEVICE PROCEDURES</t>
  </si>
  <si>
    <t>2. CCRs shown are the Medicare statewide urban hospital CCRs for inpatient care, operating plus capital cost, for Federal Fiscal Year 2022. The source is: Federal Register Table 8A. Available at https://www.cms.gov/medicare/acute-inpatient-pps/fy-2022-ipps-final-rule-home-page</t>
  </si>
  <si>
    <t>October 1, 2022</t>
  </si>
  <si>
    <t>955-0</t>
  </si>
  <si>
    <t xml:space="preserve">PRINCIPAL DIAGNOSIS INVALID AS DISCHARGE DIAGNOSIS	</t>
  </si>
  <si>
    <t>Error DRG</t>
  </si>
  <si>
    <t>956-0</t>
  </si>
  <si>
    <t xml:space="preserve">UNGROUPABLE	</t>
  </si>
  <si>
    <t>4. For adult DRGs (patient age &gt;=18) the age adjuster is set to 1.00. See column J.</t>
  </si>
  <si>
    <t>4. For pediatric mental health patients (&lt; 18 years old) the Gross DRG amount is increased by an age adjustor of 1.65. See Column K.</t>
  </si>
  <si>
    <t>5. For normal newborns the Gross DRG amount is increased by a policy adjustor of 1.50. See Column F and K.</t>
  </si>
  <si>
    <t>6. For neonates (i.e., sick newborns), the Gross DRG amount is increased by a policy adjustor of 1.50. See Column F and K.</t>
  </si>
  <si>
    <t>7. For Obstetrics, the Gross DRG amount is increased by a policy adjustor of 1.30. See Column F and K.</t>
  </si>
  <si>
    <t>118248</t>
  </si>
  <si>
    <t>174352</t>
  </si>
  <si>
    <t>175565</t>
  </si>
  <si>
    <t>168077</t>
  </si>
  <si>
    <t>376337</t>
  </si>
  <si>
    <t>185939</t>
  </si>
  <si>
    <t>396955</t>
  </si>
  <si>
    <t>396942</t>
  </si>
  <si>
    <t>174486</t>
  </si>
  <si>
    <t>209270</t>
  </si>
  <si>
    <t>209321</t>
  </si>
  <si>
    <t>184015</t>
  </si>
  <si>
    <t>129077</t>
  </si>
  <si>
    <t>167206</t>
  </si>
  <si>
    <t>285583</t>
  </si>
  <si>
    <t>424814</t>
  </si>
  <si>
    <t>125710</t>
  </si>
  <si>
    <t>164268</t>
  </si>
  <si>
    <t>130305</t>
  </si>
  <si>
    <t>244894</t>
  </si>
  <si>
    <t>Logan Health Medical Ctr, Kalispell</t>
  </si>
  <si>
    <t>Harborview Medical Center</t>
  </si>
  <si>
    <t>Lucile Packard Chldrns Hosp</t>
  </si>
  <si>
    <t>University Of Washington</t>
  </si>
  <si>
    <t>Seattle Cancer Care Alliance</t>
  </si>
  <si>
    <t>Oregon Health Sciences Univ</t>
  </si>
  <si>
    <t>Providence Health &amp; Services</t>
  </si>
  <si>
    <t>University Of Utah</t>
  </si>
  <si>
    <t>Primary Childrens Hospital</t>
  </si>
  <si>
    <t>Seattle Children's Hospital</t>
  </si>
  <si>
    <t>Providence Sacred Heart Children's Hosp</t>
  </si>
  <si>
    <t>The Children's Hosp Assoc</t>
  </si>
  <si>
    <t>Effective with Admission Dates October 1, 2022</t>
  </si>
  <si>
    <t>Effective October 1, 2022</t>
  </si>
  <si>
    <t>2. The DRG base price is $5,390, except for Centers of Excellence and long term acute care hospitals (LTAC): $8,030 and $7,250 respectively.</t>
  </si>
  <si>
    <t>3. For the convenience of readers, the spreadsheet shows the Gross DRG amount for each stay when the base price is $5,390.</t>
  </si>
  <si>
    <t>9. Relative weights were derived from 3M V.39.1 HSRV weights (Col D) re-centered so that the total average case mix for MT stays = 1.00 (Col E).</t>
  </si>
  <si>
    <t>10. This table shows information for 1,330 DRGs (332 base DRGs, each with four levels of severity, plus two error DRGs).</t>
  </si>
  <si>
    <t>This DRG Pricing Calculator is intended to enable hospitals and other interested parties in understanding and predicting payment for inpatient stays covered by Montana Medicaid. This version applies to stays with dates of admission on or after October 1, 2022. The "Calculator" sheet incorporates the pricing logic for the DRG base payment, cost outlier payments, etc. The "DRG Table" sheet shows information specific to each DRG. The "Hospital Table" sheet shows information specific to each hospital.</t>
  </si>
  <si>
    <t>3. The corresponding Montana value is 31.4%. It is not shown because Montana Medicaid uses hospital-specific CCRs for Montana hospitals.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</si>
</sst>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0_);\(0.00\)"/>
    <numFmt numFmtId="168" formatCode="&quot;$&quot;#,##0.0000_);\(&quot;$&quot;#,##0.0000\)"/>
    <numFmt numFmtId="169" formatCode="&quot;$&quot;#,##0.00"/>
    <numFmt numFmtId="170" formatCode="#,##0.0000_);\(#,##0.0000\)"/>
    <numFmt numFmtId="171" formatCode="[$-409]mmmm\ d\,\ yyyy;@"/>
    <numFmt numFmtId="172" formatCode="0.0000"/>
    <numFmt numFmtId="173" formatCode="0.0000_);[Red]\(0.0000\)"/>
    <numFmt numFmtId="174" formatCode="0.00_);[Red]\(0.00\)"/>
    <numFmt numFmtId="175" formatCode="0.0_);[Red]\(0.0\)"/>
    <numFmt numFmtId="176" formatCode="0_);[Red]\(0\)"/>
    <numFmt numFmtId="177" formatCode="#,##0.0000"/>
    <numFmt numFmtId="178" formatCode="0000000"/>
    <numFmt numFmtId="179" formatCode="0.00000"/>
  </numFmts>
  <fonts count="36">
    <font>
      <sz val="11"/>
      <color theme="1"/>
      <name val="Calibri"/>
      <family val="2"/>
      <scheme val="minor"/>
    </font>
    <font>
      <sz val="11"/>
      <color theme="1"/>
      <name val="Calibri"/>
      <family val="2"/>
      <scheme val="minor"/>
    </font>
    <font>
      <b/>
      <sz val="10"/>
      <color theme="0"/>
      <name val="Arial"/>
      <family val="2"/>
    </font>
    <font>
      <b/>
      <sz val="10"/>
      <color rgb="FFFF0000"/>
      <name val="Arial"/>
      <family val="2"/>
    </font>
    <font>
      <i/>
      <sz val="11"/>
      <name val="TimesNewRoman,Italic"/>
    </font>
    <font>
      <sz val="22"/>
      <name val="TimesNewRoman,Italic"/>
    </font>
    <font>
      <b/>
      <sz val="16"/>
      <color theme="0"/>
      <name val="Arial"/>
      <family val="2"/>
    </font>
    <font>
      <u/>
      <sz val="10"/>
      <color theme="10"/>
      <name val="Arial"/>
      <family val="2"/>
    </font>
    <font>
      <b/>
      <sz val="11"/>
      <color theme="0"/>
      <name val="Arial"/>
      <family val="2"/>
    </font>
    <font>
      <u/>
      <sz val="10"/>
      <name val="Arial"/>
      <family val="2"/>
    </font>
    <font>
      <sz val="11"/>
      <name val="Arial"/>
      <family val="2"/>
    </font>
    <font>
      <sz val="10"/>
      <name val="Arial"/>
      <family val="2"/>
    </font>
    <font>
      <sz val="12"/>
      <name val="Times New Roman"/>
      <family val="1"/>
    </font>
    <font>
      <i/>
      <sz val="10"/>
      <color rgb="FF000000"/>
      <name val="Arial"/>
      <family val="2"/>
    </font>
    <font>
      <b/>
      <sz val="10"/>
      <name val="Arial"/>
      <family val="2"/>
    </font>
    <font>
      <sz val="10"/>
      <color indexed="8"/>
      <name val="Arial"/>
      <family val="2"/>
    </font>
    <font>
      <b/>
      <i/>
      <sz val="10"/>
      <name val="Arial"/>
      <family val="2"/>
    </font>
    <font>
      <sz val="8"/>
      <name val="Arial"/>
      <family val="2"/>
    </font>
    <font>
      <sz val="8"/>
      <color indexed="8"/>
      <name val="Arial"/>
      <family val="2"/>
    </font>
    <font>
      <b/>
      <sz val="10"/>
      <color indexed="9"/>
      <name val="Arial"/>
      <family val="2"/>
    </font>
    <font>
      <sz val="10"/>
      <color indexed="9"/>
      <name val="Arial"/>
      <family val="2"/>
    </font>
    <font>
      <sz val="10"/>
      <color rgb="FFFF0000"/>
      <name val="Arial"/>
      <family val="2"/>
    </font>
    <font>
      <sz val="10"/>
      <name val="Calibri"/>
      <family val="2"/>
    </font>
    <font>
      <b/>
      <sz val="9"/>
      <name val="Arial"/>
      <family val="2"/>
    </font>
    <font>
      <b/>
      <sz val="10"/>
      <color indexed="8"/>
      <name val="Arial"/>
      <family val="2"/>
    </font>
    <font>
      <vertAlign val="superscript"/>
      <sz val="8"/>
      <color indexed="8"/>
      <name val="Arial"/>
      <family val="2"/>
    </font>
    <font>
      <vertAlign val="superscript"/>
      <sz val="10"/>
      <color indexed="8"/>
      <name val="Arial"/>
      <family val="2"/>
    </font>
    <font>
      <b/>
      <sz val="10"/>
      <color theme="1"/>
      <name val="Arial"/>
      <family val="2"/>
    </font>
    <font>
      <sz val="10"/>
      <name val="Xerox Sans"/>
      <family val="3"/>
    </font>
    <font>
      <sz val="10"/>
      <color theme="1"/>
      <name val="Arial"/>
      <family val="2"/>
    </font>
    <font>
      <sz val="10"/>
      <color theme="0"/>
      <name val="Arial"/>
      <family val="2"/>
    </font>
    <font>
      <i/>
      <sz val="10"/>
      <name val="Arial"/>
      <family val="2"/>
    </font>
    <font>
      <sz val="11"/>
      <color rgb="FF000000"/>
      <name val="Calibri"/>
      <family val="2"/>
      <scheme val="minor"/>
    </font>
    <font>
      <sz val="9"/>
      <color rgb="FF000000"/>
      <name val="Tahoma"/>
      <family val="2"/>
    </font>
    <font>
      <sz val="9"/>
      <color theme="0"/>
      <name val="Tahoma"/>
      <family val="2"/>
    </font>
    <font>
      <sz val="10"/>
      <color theme="1"/>
      <name val="Segoe UI"/>
      <family val="2"/>
    </font>
  </fonts>
  <fills count="1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55585A"/>
        <bgColor indexed="64"/>
      </patternFill>
    </fill>
    <fill>
      <patternFill patternType="solid">
        <fgColor rgb="FFFFFFFF"/>
        <bgColor indexed="64"/>
      </patternFill>
    </fill>
    <fill>
      <patternFill patternType="solid">
        <fgColor rgb="FFAAAFB9"/>
        <bgColor indexed="64"/>
      </patternFill>
    </fill>
    <fill>
      <patternFill patternType="solid">
        <fgColor rgb="FF0047BA"/>
        <bgColor indexed="64"/>
      </patternFill>
    </fill>
    <fill>
      <patternFill patternType="solid">
        <fgColor theme="7" tint="0.79998168889431442"/>
        <bgColor indexed="64"/>
      </patternFill>
    </fill>
    <fill>
      <patternFill patternType="solid">
        <fgColor rgb="FFDADDDC"/>
        <bgColor indexed="64"/>
      </patternFill>
    </fill>
    <fill>
      <patternFill patternType="solid">
        <fgColor theme="1"/>
        <bgColor indexed="64"/>
      </patternFill>
    </fill>
    <fill>
      <patternFill patternType="solid">
        <fgColor theme="0" tint="-0.14999847407452621"/>
        <bgColor indexed="64"/>
      </patternFill>
    </fill>
    <fill>
      <patternFill patternType="solid">
        <fgColor rgb="FF55585A"/>
        <bgColor indexed="0"/>
      </patternFill>
    </fill>
  </fills>
  <borders count="51">
    <border>
      <left/>
      <right/>
      <top/>
      <bottom/>
      <diagonal/>
    </border>
    <border>
      <left style="medium">
        <color rgb="FF55585A"/>
      </left>
      <right/>
      <top style="medium">
        <color rgb="FF55585A"/>
      </top>
      <bottom style="medium">
        <color rgb="FF55585A"/>
      </bottom>
      <diagonal/>
    </border>
    <border>
      <left/>
      <right/>
      <top style="medium">
        <color rgb="FF55585A"/>
      </top>
      <bottom style="medium">
        <color rgb="FF55585A"/>
      </bottom>
      <diagonal/>
    </border>
    <border>
      <left style="medium">
        <color rgb="FF55585A"/>
      </left>
      <right/>
      <top style="medium">
        <color rgb="FF55585A"/>
      </top>
      <bottom/>
      <diagonal/>
    </border>
    <border>
      <left/>
      <right/>
      <top style="medium">
        <color rgb="FF55585A"/>
      </top>
      <bottom/>
      <diagonal/>
    </border>
    <border>
      <left style="medium">
        <color rgb="FF55585A"/>
      </left>
      <right/>
      <top/>
      <bottom/>
      <diagonal/>
    </border>
    <border>
      <left style="medium">
        <color rgb="FF55585A"/>
      </left>
      <right/>
      <top/>
      <bottom style="medium">
        <color rgb="FF55585A"/>
      </bottom>
      <diagonal/>
    </border>
    <border>
      <left/>
      <right/>
      <top/>
      <bottom style="medium">
        <color rgb="FF55585A"/>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rgb="FF55585A"/>
      </right>
      <top style="medium">
        <color rgb="FF55585A"/>
      </top>
      <bottom/>
      <diagonal/>
    </border>
    <border>
      <left/>
      <right style="medium">
        <color rgb="FF55585A"/>
      </right>
      <top/>
      <bottom/>
      <diagonal/>
    </border>
    <border>
      <left/>
      <right style="medium">
        <color rgb="FF55585A"/>
      </right>
      <top/>
      <bottom style="medium">
        <color rgb="FF55585A"/>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55585A"/>
      </right>
      <top style="medium">
        <color rgb="FF55585A"/>
      </top>
      <bottom style="medium">
        <color rgb="FF55585A"/>
      </bottom>
      <diagonal/>
    </border>
    <border>
      <left style="thin">
        <color rgb="FF55585A"/>
      </left>
      <right/>
      <top style="medium">
        <color indexed="64"/>
      </top>
      <bottom/>
      <diagonal/>
    </border>
    <border>
      <left/>
      <right style="thin">
        <color rgb="FF55585A"/>
      </right>
      <top style="medium">
        <color indexed="64"/>
      </top>
      <bottom/>
      <diagonal/>
    </border>
    <border>
      <left style="thin">
        <color rgb="FF55585A"/>
      </left>
      <right/>
      <top/>
      <bottom style="medium">
        <color indexed="64"/>
      </bottom>
      <diagonal/>
    </border>
    <border>
      <left/>
      <right style="thin">
        <color rgb="FF55585A"/>
      </right>
      <top/>
      <bottom style="medium">
        <color indexed="64"/>
      </bottom>
      <diagonal/>
    </border>
    <border>
      <left/>
      <right style="thin">
        <color rgb="FF55585A"/>
      </right>
      <top/>
      <bottom/>
      <diagonal/>
    </border>
    <border>
      <left style="thin">
        <color rgb="FF55585A"/>
      </left>
      <right/>
      <top/>
      <bottom/>
      <diagonal/>
    </border>
    <border>
      <left style="thin">
        <color rgb="FF55585A"/>
      </left>
      <right style="thin">
        <color theme="0"/>
      </right>
      <top/>
      <bottom/>
      <diagonal/>
    </border>
    <border>
      <left style="thin">
        <color theme="0"/>
      </left>
      <right style="thin">
        <color theme="0"/>
      </right>
      <top/>
      <bottom/>
      <diagonal/>
    </border>
    <border>
      <left style="thin">
        <color theme="0"/>
      </left>
      <right/>
      <top/>
      <bottom style="thin">
        <color theme="0"/>
      </bottom>
      <diagonal/>
    </border>
    <border>
      <left/>
      <right style="thin">
        <color rgb="FF55585A"/>
      </right>
      <top/>
      <bottom style="thin">
        <color theme="0"/>
      </bottom>
      <diagonal/>
    </border>
    <border>
      <left style="thin">
        <color theme="0"/>
      </left>
      <right style="thin">
        <color theme="0"/>
      </right>
      <top style="thin">
        <color theme="0"/>
      </top>
      <bottom/>
      <diagonal/>
    </border>
    <border>
      <left style="thin">
        <color theme="0"/>
      </left>
      <right style="thin">
        <color rgb="FF55585A"/>
      </right>
      <top style="thin">
        <color theme="0"/>
      </top>
      <bottom/>
      <diagonal/>
    </border>
    <border>
      <left style="thin">
        <color rgb="FF55585A"/>
      </left>
      <right/>
      <top/>
      <bottom style="thin">
        <color rgb="FF55585A"/>
      </bottom>
      <diagonal/>
    </border>
    <border>
      <left/>
      <right/>
      <top/>
      <bottom style="thin">
        <color rgb="FF55585A"/>
      </bottom>
      <diagonal/>
    </border>
    <border>
      <left/>
      <right style="thin">
        <color rgb="FF55585A"/>
      </right>
      <top/>
      <bottom style="thin">
        <color rgb="FF55585A"/>
      </bottom>
      <diagonal/>
    </border>
    <border>
      <left style="thin">
        <color rgb="FF55585A"/>
      </left>
      <right/>
      <top style="thin">
        <color rgb="FF55585A"/>
      </top>
      <bottom/>
      <diagonal/>
    </border>
    <border>
      <left/>
      <right/>
      <top style="thin">
        <color rgb="FF55585A"/>
      </top>
      <bottom/>
      <diagonal/>
    </border>
    <border>
      <left/>
      <right style="thin">
        <color rgb="FF55585A"/>
      </right>
      <top style="thin">
        <color rgb="FF55585A"/>
      </top>
      <bottom/>
      <diagonal/>
    </border>
    <border>
      <left/>
      <right/>
      <top/>
      <bottom style="thin">
        <color indexed="64"/>
      </bottom>
      <diagonal/>
    </border>
    <border>
      <left/>
      <right/>
      <top/>
      <bottom style="thin">
        <color theme="0"/>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style="medium">
        <color rgb="FF55585A"/>
      </left>
      <right/>
      <top style="medium">
        <color theme="0"/>
      </top>
      <bottom style="medium">
        <color theme="0"/>
      </bottom>
      <diagonal/>
    </border>
    <border>
      <left style="medium">
        <color rgb="FF55585A"/>
      </left>
      <right/>
      <top style="medium">
        <color rgb="FF55585A"/>
      </top>
      <bottom style="medium">
        <color theme="0"/>
      </bottom>
      <diagonal/>
    </border>
    <border>
      <left style="medium">
        <color rgb="FF55585A"/>
      </left>
      <right/>
      <top style="medium">
        <color theme="0"/>
      </top>
      <bottom style="medium">
        <color rgb="FF55585A"/>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indexed="64"/>
      </right>
      <top style="medium">
        <color rgb="FF55585A"/>
      </top>
      <bottom/>
      <diagonal/>
    </border>
    <border>
      <left/>
      <right style="thin">
        <color indexed="64"/>
      </right>
      <top/>
      <bottom/>
      <diagonal/>
    </border>
    <border>
      <left/>
      <right style="thin">
        <color indexed="64"/>
      </right>
      <top/>
      <bottom style="medium">
        <color rgb="FF55585A"/>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15" fillId="0" borderId="0"/>
    <xf numFmtId="0" fontId="11" fillId="0" borderId="0"/>
    <xf numFmtId="0" fontId="28" fillId="0" borderId="0"/>
    <xf numFmtId="0" fontId="1" fillId="0" borderId="0"/>
    <xf numFmtId="0" fontId="11" fillId="0" borderId="0"/>
    <xf numFmtId="0" fontId="29" fillId="0" borderId="0"/>
    <xf numFmtId="9" fontId="11" fillId="0" borderId="0" applyFont="0" applyFill="0" applyBorder="0" applyAlignment="0" applyProtection="0"/>
    <xf numFmtId="0" fontId="32" fillId="0" borderId="0"/>
  </cellStyleXfs>
  <cellXfs count="295">
    <xf numFmtId="0" fontId="0" fillId="0" borderId="0" xfId="0"/>
    <xf numFmtId="0" fontId="2" fillId="0" borderId="1" xfId="0" applyFont="1" applyBorder="1"/>
    <xf numFmtId="0" fontId="2" fillId="0" borderId="2" xfId="0" applyFont="1" applyBorder="1"/>
    <xf numFmtId="0" fontId="3" fillId="2" borderId="3" xfId="0" applyFont="1" applyFill="1" applyBorder="1"/>
    <xf numFmtId="0" fontId="0" fillId="2" borderId="5" xfId="0" applyFill="1" applyBorder="1"/>
    <xf numFmtId="0" fontId="0" fillId="2" borderId="0" xfId="0" applyFill="1"/>
    <xf numFmtId="0" fontId="4" fillId="2" borderId="5" xfId="0" applyFont="1" applyFill="1" applyBorder="1"/>
    <xf numFmtId="0" fontId="5" fillId="3" borderId="5" xfId="0" applyFont="1" applyFill="1" applyBorder="1" applyAlignment="1">
      <alignment horizontal="center"/>
    </xf>
    <xf numFmtId="0" fontId="0" fillId="3" borderId="0" xfId="0" applyFill="1"/>
    <xf numFmtId="0" fontId="6" fillId="4" borderId="5" xfId="0" applyFont="1" applyFill="1" applyBorder="1"/>
    <xf numFmtId="0" fontId="7" fillId="0" borderId="0" xfId="4"/>
    <xf numFmtId="15" fontId="8" fillId="4" borderId="5" xfId="0" quotePrefix="1" applyNumberFormat="1" applyFont="1" applyFill="1" applyBorder="1" applyAlignment="1">
      <alignment horizontal="left"/>
    </xf>
    <xf numFmtId="15" fontId="8" fillId="4" borderId="0" xfId="0" quotePrefix="1" applyNumberFormat="1" applyFont="1" applyFill="1" applyAlignment="1">
      <alignment horizontal="left"/>
    </xf>
    <xf numFmtId="0" fontId="9" fillId="0" borderId="0" xfId="0" applyFont="1"/>
    <xf numFmtId="0" fontId="10" fillId="3" borderId="5" xfId="0" applyFont="1" applyFill="1" applyBorder="1" applyAlignment="1">
      <alignment horizontal="left"/>
    </xf>
    <xf numFmtId="0" fontId="11" fillId="5" borderId="5" xfId="0" applyFont="1" applyFill="1" applyBorder="1" applyAlignment="1">
      <alignment wrapText="1"/>
    </xf>
    <xf numFmtId="0" fontId="0" fillId="0" borderId="0" xfId="0" applyAlignment="1">
      <alignment wrapText="1"/>
    </xf>
    <xf numFmtId="0" fontId="10" fillId="3" borderId="5" xfId="0" applyFont="1" applyFill="1" applyBorder="1" applyAlignment="1">
      <alignment horizontal="left" wrapText="1"/>
    </xf>
    <xf numFmtId="0" fontId="7" fillId="0" borderId="0" xfId="4" applyAlignment="1">
      <alignment wrapText="1"/>
    </xf>
    <xf numFmtId="0" fontId="0" fillId="0" borderId="5" xfId="0" applyBorder="1" applyAlignment="1">
      <alignment horizontal="left"/>
    </xf>
    <xf numFmtId="0" fontId="7" fillId="5" borderId="5" xfId="4" applyFill="1" applyBorder="1" applyAlignment="1">
      <alignment wrapText="1"/>
    </xf>
    <xf numFmtId="0" fontId="12" fillId="2" borderId="5" xfId="0" applyFont="1" applyFill="1" applyBorder="1" applyAlignment="1">
      <alignment horizontal="left"/>
    </xf>
    <xf numFmtId="0" fontId="13" fillId="0" borderId="6" xfId="0" applyFont="1" applyBorder="1" applyAlignment="1">
      <alignment wrapText="1"/>
    </xf>
    <xf numFmtId="0" fontId="2" fillId="0" borderId="8" xfId="0" applyFont="1" applyBorder="1"/>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0" fillId="2" borderId="13" xfId="0" applyFill="1" applyBorder="1"/>
    <xf numFmtId="0" fontId="6" fillId="4" borderId="3" xfId="0" applyFont="1" applyFill="1" applyBorder="1"/>
    <xf numFmtId="0" fontId="6" fillId="4" borderId="4" xfId="0" applyFont="1" applyFill="1" applyBorder="1"/>
    <xf numFmtId="0" fontId="6" fillId="4" borderId="14" xfId="0" applyFont="1" applyFill="1" applyBorder="1"/>
    <xf numFmtId="0" fontId="6" fillId="0" borderId="0" xfId="0" applyFont="1"/>
    <xf numFmtId="15" fontId="8" fillId="4" borderId="15" xfId="0" quotePrefix="1" applyNumberFormat="1" applyFont="1" applyFill="1" applyBorder="1" applyAlignment="1">
      <alignment horizontal="left"/>
    </xf>
    <xf numFmtId="15" fontId="8" fillId="0" borderId="0" xfId="0" quotePrefix="1" applyNumberFormat="1" applyFont="1"/>
    <xf numFmtId="0" fontId="11" fillId="0" borderId="0" xfId="0" applyFont="1" applyAlignment="1">
      <alignment horizontal="left" vertical="center"/>
    </xf>
    <xf numFmtId="0" fontId="11" fillId="2" borderId="0" xfId="0" applyFont="1" applyFill="1"/>
    <xf numFmtId="0" fontId="11" fillId="2" borderId="15" xfId="0" applyFont="1" applyFill="1" applyBorder="1"/>
    <xf numFmtId="0" fontId="16" fillId="2" borderId="9" xfId="0" applyFont="1" applyFill="1" applyBorder="1" applyAlignment="1">
      <alignment vertical="center"/>
    </xf>
    <xf numFmtId="0" fontId="16" fillId="2" borderId="10" xfId="0" applyFont="1" applyFill="1" applyBorder="1" applyAlignment="1">
      <alignment vertical="center"/>
    </xf>
    <xf numFmtId="0" fontId="16" fillId="2" borderId="11" xfId="0" applyFont="1" applyFill="1" applyBorder="1" applyAlignment="1">
      <alignment vertical="center"/>
    </xf>
    <xf numFmtId="0" fontId="11" fillId="2" borderId="7" xfId="0" applyFont="1" applyFill="1" applyBorder="1"/>
    <xf numFmtId="0" fontId="11" fillId="2" borderId="16" xfId="0" applyFont="1" applyFill="1" applyBorder="1"/>
    <xf numFmtId="0" fontId="16" fillId="2" borderId="12" xfId="0" applyFont="1" applyFill="1" applyBorder="1" applyAlignment="1">
      <alignment horizontal="center" vertical="center"/>
    </xf>
    <xf numFmtId="0" fontId="16" fillId="2" borderId="0" xfId="0" applyFont="1" applyFill="1" applyAlignment="1">
      <alignment horizontal="center" vertical="center"/>
    </xf>
    <xf numFmtId="0" fontId="16" fillId="2" borderId="13"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0" xfId="0" applyFont="1" applyFill="1" applyAlignment="1">
      <alignment horizontal="center"/>
    </xf>
    <xf numFmtId="164" fontId="18" fillId="6" borderId="0" xfId="1" applyNumberFormat="1" applyFont="1" applyFill="1" applyAlignment="1">
      <alignment horizontal="center"/>
    </xf>
    <xf numFmtId="0" fontId="17" fillId="6" borderId="15" xfId="0" applyFont="1" applyFill="1" applyBorder="1" applyAlignment="1">
      <alignment horizontal="center"/>
    </xf>
    <xf numFmtId="0" fontId="11" fillId="2" borderId="12" xfId="0" applyFont="1" applyFill="1" applyBorder="1" applyAlignment="1">
      <alignment horizontal="left" vertical="center"/>
    </xf>
    <xf numFmtId="0" fontId="11" fillId="2" borderId="0" xfId="0" applyFont="1" applyFill="1" applyAlignment="1">
      <alignment horizontal="left" vertical="center"/>
    </xf>
    <xf numFmtId="0" fontId="11" fillId="2" borderId="13" xfId="0" applyFont="1" applyFill="1" applyBorder="1" applyAlignment="1">
      <alignment horizontal="left" vertical="center"/>
    </xf>
    <xf numFmtId="0" fontId="17" fillId="6" borderId="5" xfId="0" applyFont="1" applyFill="1" applyBorder="1" applyAlignment="1">
      <alignment horizontal="left" vertical="center"/>
    </xf>
    <xf numFmtId="0" fontId="19" fillId="7" borderId="0" xfId="0" applyFont="1" applyFill="1" applyAlignment="1">
      <alignment horizontal="left"/>
    </xf>
    <xf numFmtId="0" fontId="19" fillId="4" borderId="0" xfId="0" applyFont="1" applyFill="1" applyAlignment="1">
      <alignment horizontal="center"/>
    </xf>
    <xf numFmtId="164" fontId="20" fillId="7" borderId="0" xfId="1" applyNumberFormat="1" applyFont="1" applyFill="1" applyAlignment="1">
      <alignment horizontal="left"/>
    </xf>
    <xf numFmtId="0" fontId="19" fillId="7" borderId="15" xfId="0" applyFont="1" applyFill="1" applyBorder="1" applyAlignment="1">
      <alignment horizontal="left"/>
    </xf>
    <xf numFmtId="0" fontId="14" fillId="8" borderId="0" xfId="0" applyFont="1" applyFill="1"/>
    <xf numFmtId="0" fontId="14" fillId="8" borderId="15" xfId="0" applyFont="1" applyFill="1" applyBorder="1"/>
    <xf numFmtId="0" fontId="11" fillId="2" borderId="0" xfId="0" applyFont="1" applyFill="1" applyAlignment="1">
      <alignment horizontal="left"/>
    </xf>
    <xf numFmtId="7" fontId="20" fillId="7" borderId="0" xfId="0" applyNumberFormat="1" applyFont="1" applyFill="1" applyAlignment="1" applyProtection="1">
      <alignment horizontal="center"/>
      <protection locked="0"/>
    </xf>
    <xf numFmtId="164" fontId="20" fillId="2" borderId="0" xfId="1" applyNumberFormat="1" applyFont="1" applyFill="1" applyAlignment="1">
      <alignment horizontal="left"/>
    </xf>
    <xf numFmtId="0" fontId="11" fillId="2" borderId="15" xfId="0" applyFont="1" applyFill="1" applyBorder="1" applyAlignment="1">
      <alignment horizontal="left"/>
    </xf>
    <xf numFmtId="0" fontId="20" fillId="7" borderId="0" xfId="0" applyFont="1" applyFill="1" applyAlignment="1" applyProtection="1">
      <alignment horizontal="center" wrapText="1"/>
      <protection locked="0"/>
    </xf>
    <xf numFmtId="0" fontId="21" fillId="2" borderId="12" xfId="0" applyFont="1" applyFill="1" applyBorder="1" applyAlignment="1">
      <alignment horizontal="left" vertical="center"/>
    </xf>
    <xf numFmtId="0" fontId="21" fillId="2" borderId="0" xfId="0" applyFont="1" applyFill="1" applyAlignment="1">
      <alignment horizontal="left" vertical="center"/>
    </xf>
    <xf numFmtId="0" fontId="21" fillId="2" borderId="13" xfId="0" applyFont="1" applyFill="1" applyBorder="1" applyAlignment="1">
      <alignment horizontal="left" vertical="center"/>
    </xf>
    <xf numFmtId="165" fontId="20" fillId="7" borderId="0" xfId="0" applyNumberFormat="1" applyFont="1" applyFill="1" applyAlignment="1" applyProtection="1">
      <alignment horizontal="center"/>
      <protection locked="0"/>
    </xf>
    <xf numFmtId="0" fontId="20" fillId="7" borderId="0" xfId="0" applyFont="1" applyFill="1" applyAlignment="1" applyProtection="1">
      <alignment horizontal="center"/>
      <protection locked="0"/>
    </xf>
    <xf numFmtId="0" fontId="11" fillId="2" borderId="12" xfId="0" applyFont="1" applyFill="1" applyBorder="1" applyAlignment="1">
      <alignment horizontal="left" vertical="center" wrapText="1"/>
    </xf>
    <xf numFmtId="49" fontId="20" fillId="7" borderId="0" xfId="0" applyNumberFormat="1" applyFont="1" applyFill="1" applyAlignment="1" applyProtection="1">
      <alignment horizontal="center"/>
      <protection locked="0"/>
    </xf>
    <xf numFmtId="0" fontId="11" fillId="2" borderId="8" xfId="0" applyFont="1" applyFill="1" applyBorder="1" applyAlignment="1">
      <alignment horizontal="left" vertical="center"/>
    </xf>
    <xf numFmtId="0" fontId="11" fillId="2" borderId="18" xfId="0" applyFont="1" applyFill="1" applyBorder="1" applyAlignment="1">
      <alignment horizontal="left" vertical="center"/>
    </xf>
    <xf numFmtId="164" fontId="20" fillId="2" borderId="0" xfId="1" applyNumberFormat="1" applyFont="1" applyFill="1" applyAlignment="1">
      <alignment horizontal="right"/>
    </xf>
    <xf numFmtId="0" fontId="14" fillId="9" borderId="0" xfId="0" applyFont="1" applyFill="1"/>
    <xf numFmtId="0" fontId="14" fillId="9" borderId="15" xfId="0" applyFont="1" applyFill="1" applyBorder="1"/>
    <xf numFmtId="0" fontId="21" fillId="0" borderId="0" xfId="0" applyFont="1" applyAlignment="1">
      <alignment horizontal="left" vertical="center"/>
    </xf>
    <xf numFmtId="7" fontId="11" fillId="6" borderId="0" xfId="2" applyNumberFormat="1" applyFont="1" applyFill="1" applyAlignment="1">
      <alignment horizontal="center"/>
    </xf>
    <xf numFmtId="6" fontId="11" fillId="6" borderId="0" xfId="3" applyNumberFormat="1" applyFont="1" applyFill="1" applyAlignment="1">
      <alignment horizontal="center"/>
    </xf>
    <xf numFmtId="37" fontId="11" fillId="6" borderId="0" xfId="1" applyNumberFormat="1" applyFont="1" applyFill="1" applyAlignment="1">
      <alignment horizontal="center"/>
    </xf>
    <xf numFmtId="14" fontId="11" fillId="0" borderId="0" xfId="0" applyNumberFormat="1" applyFont="1" applyAlignment="1">
      <alignment horizontal="left" vertical="center"/>
    </xf>
    <xf numFmtId="9" fontId="11" fillId="6" borderId="0" xfId="3" applyFont="1" applyFill="1" applyAlignment="1">
      <alignment horizontal="center"/>
    </xf>
    <xf numFmtId="43" fontId="11" fillId="0" borderId="0" xfId="1" applyFont="1" applyAlignment="1">
      <alignment horizontal="left" vertical="center"/>
    </xf>
    <xf numFmtId="2" fontId="11" fillId="0" borderId="0" xfId="0" applyNumberFormat="1" applyFont="1" applyAlignment="1">
      <alignment horizontal="left" vertical="center"/>
    </xf>
    <xf numFmtId="0" fontId="11" fillId="2" borderId="0" xfId="0" applyFont="1" applyFill="1" applyAlignment="1">
      <alignment horizontal="left" vertical="top"/>
    </xf>
    <xf numFmtId="0" fontId="11" fillId="2" borderId="0" xfId="0" applyFont="1" applyFill="1" applyAlignment="1">
      <alignment horizontal="center" vertical="top" wrapText="1"/>
    </xf>
    <xf numFmtId="0" fontId="11" fillId="2" borderId="15" xfId="0" applyFont="1" applyFill="1" applyBorder="1" applyAlignment="1">
      <alignment horizontal="left" vertical="top"/>
    </xf>
    <xf numFmtId="7" fontId="11" fillId="0" borderId="0" xfId="0" applyNumberFormat="1" applyFont="1" applyAlignment="1">
      <alignment horizontal="left" vertical="center"/>
    </xf>
    <xf numFmtId="2" fontId="11" fillId="2" borderId="0" xfId="0" applyNumberFormat="1" applyFont="1" applyFill="1" applyAlignment="1">
      <alignment horizontal="center" vertical="top" wrapText="1"/>
    </xf>
    <xf numFmtId="0" fontId="11" fillId="2" borderId="0" xfId="0" applyFont="1" applyFill="1" applyAlignment="1">
      <alignment horizontal="center"/>
    </xf>
    <xf numFmtId="168" fontId="11" fillId="0" borderId="0" xfId="0" applyNumberFormat="1" applyFont="1" applyAlignment="1">
      <alignment horizontal="left" vertical="center"/>
    </xf>
    <xf numFmtId="39" fontId="11" fillId="0" borderId="0" xfId="0" applyNumberFormat="1" applyFont="1" applyAlignment="1">
      <alignment horizontal="left" vertical="center"/>
    </xf>
    <xf numFmtId="169" fontId="11" fillId="2" borderId="0" xfId="2" applyNumberFormat="1" applyFont="1" applyFill="1" applyAlignment="1">
      <alignment horizontal="center"/>
    </xf>
    <xf numFmtId="170" fontId="11" fillId="2" borderId="0" xfId="1" applyNumberFormat="1" applyFont="1" applyFill="1" applyAlignment="1">
      <alignment horizontal="center"/>
    </xf>
    <xf numFmtId="169" fontId="11" fillId="2" borderId="0" xfId="0" applyNumberFormat="1" applyFont="1" applyFill="1" applyAlignment="1">
      <alignment horizontal="center"/>
    </xf>
    <xf numFmtId="0" fontId="11" fillId="2" borderId="15" xfId="0" applyFont="1" applyFill="1" applyBorder="1" applyAlignment="1">
      <alignment horizontal="left" wrapText="1"/>
    </xf>
    <xf numFmtId="7" fontId="11" fillId="2" borderId="0" xfId="2" applyNumberFormat="1" applyFont="1" applyFill="1" applyAlignment="1">
      <alignment horizontal="center"/>
    </xf>
    <xf numFmtId="7" fontId="11" fillId="2" borderId="0" xfId="0" applyNumberFormat="1" applyFont="1" applyFill="1" applyAlignment="1">
      <alignment horizontal="center"/>
    </xf>
    <xf numFmtId="7" fontId="11" fillId="2" borderId="15" xfId="0" applyNumberFormat="1" applyFont="1" applyFill="1" applyBorder="1" applyAlignment="1">
      <alignment horizontal="left"/>
    </xf>
    <xf numFmtId="0" fontId="11" fillId="2" borderId="15" xfId="0" quotePrefix="1" applyFont="1" applyFill="1" applyBorder="1" applyAlignment="1">
      <alignment horizontal="left"/>
    </xf>
    <xf numFmtId="0" fontId="11" fillId="0" borderId="0" xfId="0" applyFont="1" applyAlignment="1">
      <alignment horizontal="left" vertical="center" wrapText="1"/>
    </xf>
    <xf numFmtId="7" fontId="19" fillId="10" borderId="0" xfId="0" applyNumberFormat="1" applyFont="1" applyFill="1" applyAlignment="1">
      <alignment horizontal="center"/>
    </xf>
    <xf numFmtId="171" fontId="23" fillId="9" borderId="1" xfId="0" quotePrefix="1" applyNumberFormat="1" applyFont="1" applyFill="1" applyBorder="1" applyAlignment="1">
      <alignment horizontal="left" vertical="center"/>
    </xf>
    <xf numFmtId="171" fontId="23" fillId="9" borderId="2" xfId="0" quotePrefix="1" applyNumberFormat="1" applyFont="1" applyFill="1" applyBorder="1" applyAlignment="1">
      <alignment vertical="center"/>
    </xf>
    <xf numFmtId="171" fontId="23" fillId="9" borderId="19" xfId="0" quotePrefix="1" applyNumberFormat="1" applyFont="1" applyFill="1" applyBorder="1" applyAlignment="1">
      <alignment vertical="center"/>
    </xf>
    <xf numFmtId="0" fontId="11" fillId="0" borderId="0" xfId="0" applyFont="1" applyAlignment="1">
      <alignment horizontal="left"/>
    </xf>
    <xf numFmtId="0" fontId="11" fillId="0" borderId="0" xfId="0" applyFont="1" applyAlignment="1">
      <alignment horizontal="center"/>
    </xf>
    <xf numFmtId="164" fontId="20" fillId="0" borderId="0" xfId="1" applyNumberFormat="1" applyFont="1" applyAlignment="1">
      <alignment horizontal="left"/>
    </xf>
    <xf numFmtId="0" fontId="2" fillId="0" borderId="0" xfId="0" applyFont="1" applyAlignment="1">
      <alignment horizontal="left"/>
    </xf>
    <xf numFmtId="2" fontId="2" fillId="0" borderId="8" xfId="0" applyNumberFormat="1" applyFont="1" applyBorder="1"/>
    <xf numFmtId="172" fontId="2" fillId="0" borderId="8" xfId="0" applyNumberFormat="1" applyFont="1" applyBorder="1"/>
    <xf numFmtId="172" fontId="2" fillId="0" borderId="0" xfId="0" applyNumberFormat="1" applyFont="1" applyAlignment="1">
      <alignment vertical="top"/>
    </xf>
    <xf numFmtId="0" fontId="2" fillId="0" borderId="0" xfId="0" applyFont="1" applyAlignment="1">
      <alignment vertical="top"/>
    </xf>
    <xf numFmtId="173" fontId="2" fillId="0" borderId="0" xfId="0" applyNumberFormat="1" applyFont="1" applyAlignment="1">
      <alignment vertical="top"/>
    </xf>
    <xf numFmtId="174" fontId="2" fillId="0" borderId="0" xfId="0" applyNumberFormat="1" applyFont="1" applyAlignment="1">
      <alignment vertical="top"/>
    </xf>
    <xf numFmtId="174" fontId="2" fillId="0" borderId="0" xfId="0" applyNumberFormat="1" applyFont="1" applyAlignment="1">
      <alignment horizontal="left" vertical="top"/>
    </xf>
    <xf numFmtId="0" fontId="11" fillId="0" borderId="0" xfId="0" applyFont="1" applyAlignment="1">
      <alignment vertical="top"/>
    </xf>
    <xf numFmtId="175" fontId="2" fillId="4" borderId="20" xfId="0" applyNumberFormat="1" applyFont="1" applyFill="1" applyBorder="1"/>
    <xf numFmtId="175" fontId="2" fillId="4" borderId="10" xfId="0" applyNumberFormat="1" applyFont="1" applyFill="1" applyBorder="1"/>
    <xf numFmtId="175" fontId="2" fillId="4" borderId="21" xfId="0" applyNumberFormat="1" applyFont="1" applyFill="1" applyBorder="1"/>
    <xf numFmtId="175" fontId="2" fillId="4" borderId="22" xfId="0" applyNumberFormat="1" applyFont="1" applyFill="1" applyBorder="1"/>
    <xf numFmtId="175" fontId="2" fillId="4" borderId="8" xfId="0" applyNumberFormat="1" applyFont="1" applyFill="1" applyBorder="1"/>
    <xf numFmtId="175" fontId="2" fillId="4" borderId="23" xfId="0" applyNumberFormat="1" applyFont="1" applyFill="1" applyBorder="1"/>
    <xf numFmtId="0" fontId="11" fillId="11" borderId="0" xfId="0" applyFont="1" applyFill="1" applyAlignment="1">
      <alignment horizontal="left"/>
    </xf>
    <xf numFmtId="175" fontId="24" fillId="11" borderId="0" xfId="0" applyNumberFormat="1" applyFont="1" applyFill="1" applyAlignment="1">
      <alignment wrapText="1"/>
    </xf>
    <xf numFmtId="175" fontId="24" fillId="11" borderId="10" xfId="0" applyNumberFormat="1" applyFont="1" applyFill="1" applyBorder="1"/>
    <xf numFmtId="175" fontId="24" fillId="11" borderId="21" xfId="0" applyNumberFormat="1" applyFont="1" applyFill="1" applyBorder="1"/>
    <xf numFmtId="175" fontId="15" fillId="11" borderId="0" xfId="0" applyNumberFormat="1" applyFont="1" applyFill="1" applyAlignment="1">
      <alignment wrapText="1"/>
    </xf>
    <xf numFmtId="175" fontId="15" fillId="11" borderId="24" xfId="0" applyNumberFormat="1" applyFont="1" applyFill="1" applyBorder="1" applyAlignment="1">
      <alignment wrapText="1"/>
    </xf>
    <xf numFmtId="0" fontId="11" fillId="11" borderId="0" xfId="0" applyFont="1" applyFill="1" applyAlignment="1">
      <alignment wrapText="1"/>
    </xf>
    <xf numFmtId="0" fontId="11" fillId="11" borderId="0" xfId="0" applyFont="1" applyFill="1" applyAlignment="1">
      <alignment horizontal="left" vertical="center"/>
    </xf>
    <xf numFmtId="0" fontId="11" fillId="11" borderId="0" xfId="0" applyFont="1" applyFill="1"/>
    <xf numFmtId="0" fontId="11" fillId="11" borderId="24" xfId="0" applyFont="1" applyFill="1" applyBorder="1"/>
    <xf numFmtId="0" fontId="27" fillId="2" borderId="25" xfId="0" applyFont="1" applyFill="1" applyBorder="1" applyAlignment="1">
      <alignment horizontal="center"/>
    </xf>
    <xf numFmtId="0" fontId="27" fillId="2" borderId="0" xfId="0" applyFont="1" applyFill="1" applyAlignment="1">
      <alignment horizontal="center"/>
    </xf>
    <xf numFmtId="2" fontId="27" fillId="2" borderId="0" xfId="0" applyNumberFormat="1" applyFont="1" applyFill="1" applyAlignment="1">
      <alignment horizontal="center"/>
    </xf>
    <xf numFmtId="172" fontId="27" fillId="2" borderId="0" xfId="0" applyNumberFormat="1" applyFont="1" applyFill="1" applyAlignment="1">
      <alignment horizontal="center"/>
    </xf>
    <xf numFmtId="0" fontId="27" fillId="2" borderId="24" xfId="0" applyFont="1" applyFill="1" applyBorder="1" applyAlignment="1">
      <alignment horizontal="center"/>
    </xf>
    <xf numFmtId="0" fontId="19" fillId="12" borderId="26" xfId="5" applyFont="1" applyFill="1" applyBorder="1" applyAlignment="1">
      <alignment wrapText="1"/>
    </xf>
    <xf numFmtId="0" fontId="19" fillId="12" borderId="27" xfId="5" applyFont="1" applyFill="1" applyBorder="1" applyAlignment="1">
      <alignment wrapText="1"/>
    </xf>
    <xf numFmtId="2" fontId="2" fillId="12" borderId="27" xfId="5" applyNumberFormat="1" applyFont="1" applyFill="1" applyBorder="1" applyAlignment="1">
      <alignment wrapText="1"/>
    </xf>
    <xf numFmtId="172" fontId="2" fillId="12" borderId="27" xfId="5" applyNumberFormat="1" applyFont="1" applyFill="1" applyBorder="1" applyAlignment="1">
      <alignment wrapText="1"/>
    </xf>
    <xf numFmtId="173" fontId="19" fillId="12" borderId="27" xfId="5" applyNumberFormat="1" applyFont="1" applyFill="1" applyBorder="1" applyAlignment="1">
      <alignment wrapText="1"/>
    </xf>
    <xf numFmtId="174" fontId="19" fillId="12" borderId="27" xfId="5" applyNumberFormat="1" applyFont="1" applyFill="1" applyBorder="1" applyAlignment="1">
      <alignment wrapText="1"/>
    </xf>
    <xf numFmtId="0" fontId="2" fillId="4" borderId="28" xfId="0" applyFont="1" applyFill="1" applyBorder="1"/>
    <xf numFmtId="0" fontId="2" fillId="4" borderId="29" xfId="0" applyFont="1" applyFill="1" applyBorder="1"/>
    <xf numFmtId="0" fontId="19" fillId="12" borderId="30" xfId="5" applyFont="1" applyFill="1" applyBorder="1" applyAlignment="1">
      <alignment horizontal="left" wrapText="1"/>
    </xf>
    <xf numFmtId="0" fontId="19" fillId="12" borderId="31" xfId="5" applyFont="1" applyFill="1" applyBorder="1" applyAlignment="1">
      <alignment horizontal="left" wrapText="1"/>
    </xf>
    <xf numFmtId="0" fontId="11" fillId="0" borderId="0" xfId="0" applyFont="1" applyAlignment="1">
      <alignment horizontal="left" vertical="top"/>
    </xf>
    <xf numFmtId="0" fontId="15" fillId="2" borderId="25" xfId="5" applyFill="1" applyBorder="1" applyAlignment="1">
      <alignment horizontal="left"/>
    </xf>
    <xf numFmtId="0" fontId="15" fillId="2" borderId="0" xfId="5" applyFill="1" applyAlignment="1">
      <alignment horizontal="left"/>
    </xf>
    <xf numFmtId="2" fontId="11" fillId="2" borderId="0" xfId="6" applyNumberFormat="1" applyFill="1" applyAlignment="1">
      <alignment horizontal="right"/>
    </xf>
    <xf numFmtId="172" fontId="29" fillId="2" borderId="0" xfId="7" applyNumberFormat="1" applyFont="1" applyFill="1" applyAlignment="1">
      <alignment horizontal="right"/>
    </xf>
    <xf numFmtId="172" fontId="11" fillId="2" borderId="0" xfId="8" applyNumberFormat="1" applyFont="1" applyFill="1" applyAlignment="1">
      <alignment horizontal="right"/>
    </xf>
    <xf numFmtId="2" fontId="15" fillId="2" borderId="0" xfId="5" applyNumberFormat="1" applyFill="1" applyAlignment="1">
      <alignment horizontal="right"/>
    </xf>
    <xf numFmtId="177" fontId="11" fillId="2" borderId="0" xfId="8" applyNumberFormat="1" applyFont="1" applyFill="1" applyAlignment="1">
      <alignment horizontal="right"/>
    </xf>
    <xf numFmtId="169" fontId="15" fillId="2" borderId="0" xfId="5" applyNumberFormat="1" applyFill="1" applyAlignment="1">
      <alignment horizontal="right"/>
    </xf>
    <xf numFmtId="169" fontId="15" fillId="2" borderId="0" xfId="5" applyNumberFormat="1" applyFill="1" applyAlignment="1">
      <alignment horizontal="left"/>
    </xf>
    <xf numFmtId="0" fontId="11" fillId="2" borderId="0" xfId="9" applyFill="1"/>
    <xf numFmtId="0" fontId="11" fillId="2" borderId="24" xfId="9" applyFill="1" applyBorder="1"/>
    <xf numFmtId="172" fontId="11" fillId="0" borderId="0" xfId="0" applyNumberFormat="1" applyFont="1" applyAlignment="1">
      <alignment horizontal="left" vertical="top"/>
    </xf>
    <xf numFmtId="0" fontId="11" fillId="0" borderId="0" xfId="0" applyFont="1" applyAlignment="1">
      <alignment horizontal="center" wrapText="1"/>
    </xf>
    <xf numFmtId="0" fontId="15" fillId="2" borderId="32" xfId="5" applyFill="1" applyBorder="1" applyAlignment="1">
      <alignment horizontal="left"/>
    </xf>
    <xf numFmtId="0" fontId="15" fillId="2" borderId="33" xfId="5" applyFill="1" applyBorder="1" applyAlignment="1">
      <alignment horizontal="left"/>
    </xf>
    <xf numFmtId="2" fontId="11" fillId="2" borderId="33" xfId="6" applyNumberFormat="1" applyFill="1" applyBorder="1" applyAlignment="1">
      <alignment horizontal="right"/>
    </xf>
    <xf numFmtId="172" fontId="29" fillId="2" borderId="33" xfId="7" applyNumberFormat="1" applyFont="1" applyFill="1" applyBorder="1" applyAlignment="1">
      <alignment horizontal="right"/>
    </xf>
    <xf numFmtId="172" fontId="11" fillId="2" borderId="33" xfId="8" applyNumberFormat="1" applyFont="1" applyFill="1" applyBorder="1" applyAlignment="1">
      <alignment horizontal="right"/>
    </xf>
    <xf numFmtId="2" fontId="15" fillId="2" borderId="33" xfId="5" applyNumberFormat="1" applyFill="1" applyBorder="1" applyAlignment="1">
      <alignment horizontal="right"/>
    </xf>
    <xf numFmtId="169" fontId="15" fillId="2" borderId="33" xfId="5" applyNumberFormat="1" applyFill="1" applyBorder="1" applyAlignment="1">
      <alignment horizontal="right"/>
    </xf>
    <xf numFmtId="169" fontId="15" fillId="2" borderId="33" xfId="5" applyNumberFormat="1" applyFill="1" applyBorder="1" applyAlignment="1">
      <alignment horizontal="left"/>
    </xf>
    <xf numFmtId="0" fontId="11" fillId="2" borderId="33" xfId="9" applyFill="1" applyBorder="1"/>
    <xf numFmtId="0" fontId="11" fillId="2" borderId="34" xfId="9" applyFill="1" applyBorder="1"/>
    <xf numFmtId="0" fontId="15" fillId="2" borderId="35" xfId="5" applyFill="1" applyBorder="1" applyAlignment="1">
      <alignment horizontal="left"/>
    </xf>
    <xf numFmtId="0" fontId="15" fillId="2" borderId="36" xfId="5" applyFill="1" applyBorder="1" applyAlignment="1">
      <alignment horizontal="left"/>
    </xf>
    <xf numFmtId="2" fontId="11" fillId="2" borderId="36" xfId="6" applyNumberFormat="1" applyFill="1" applyBorder="1" applyAlignment="1">
      <alignment horizontal="right"/>
    </xf>
    <xf numFmtId="172" fontId="29" fillId="2" borderId="36" xfId="7" applyNumberFormat="1" applyFont="1" applyFill="1" applyBorder="1" applyAlignment="1">
      <alignment horizontal="right"/>
    </xf>
    <xf numFmtId="172" fontId="11" fillId="2" borderId="36" xfId="8" applyNumberFormat="1" applyFont="1" applyFill="1" applyBorder="1" applyAlignment="1">
      <alignment horizontal="right"/>
    </xf>
    <xf numFmtId="2" fontId="15" fillId="2" borderId="36" xfId="5" applyNumberFormat="1" applyFill="1" applyBorder="1" applyAlignment="1">
      <alignment horizontal="right"/>
    </xf>
    <xf numFmtId="169" fontId="15" fillId="2" borderId="36" xfId="5" applyNumberFormat="1" applyFill="1" applyBorder="1" applyAlignment="1">
      <alignment horizontal="left"/>
    </xf>
    <xf numFmtId="0" fontId="11" fillId="2" borderId="36" xfId="9" applyFill="1" applyBorder="1"/>
    <xf numFmtId="0" fontId="11" fillId="2" borderId="37" xfId="9" applyFill="1" applyBorder="1"/>
    <xf numFmtId="2" fontId="15" fillId="0" borderId="33" xfId="5" applyNumberFormat="1" applyBorder="1" applyAlignment="1">
      <alignment horizontal="right"/>
    </xf>
    <xf numFmtId="2" fontId="11" fillId="0" borderId="0" xfId="0" applyNumberFormat="1" applyFont="1" applyAlignment="1">
      <alignment vertical="top"/>
    </xf>
    <xf numFmtId="172" fontId="11" fillId="0" borderId="0" xfId="0" applyNumberFormat="1" applyFont="1" applyAlignment="1">
      <alignment vertical="top"/>
    </xf>
    <xf numFmtId="173" fontId="11" fillId="0" borderId="0" xfId="0" applyNumberFormat="1" applyFont="1" applyAlignment="1">
      <alignment vertical="top"/>
    </xf>
    <xf numFmtId="174" fontId="11" fillId="0" borderId="0" xfId="0" applyNumberFormat="1" applyFont="1" applyAlignment="1">
      <alignment vertical="top"/>
    </xf>
    <xf numFmtId="174" fontId="11" fillId="0" borderId="0" xfId="0" applyNumberFormat="1" applyFont="1" applyAlignment="1">
      <alignment horizontal="left" vertical="top"/>
    </xf>
    <xf numFmtId="0" fontId="11" fillId="0" borderId="0" xfId="0" applyFont="1" applyAlignment="1">
      <alignment vertical="center"/>
    </xf>
    <xf numFmtId="0" fontId="2" fillId="4" borderId="10" xfId="0" applyFont="1" applyFill="1" applyBorder="1"/>
    <xf numFmtId="0" fontId="11" fillId="2" borderId="0" xfId="0" applyFont="1" applyFill="1" applyAlignment="1">
      <alignment vertical="center"/>
    </xf>
    <xf numFmtId="15" fontId="2" fillId="4" borderId="0" xfId="0" applyNumberFormat="1" applyFont="1" applyFill="1" applyAlignment="1">
      <alignment horizontal="left"/>
    </xf>
    <xf numFmtId="0" fontId="2" fillId="4" borderId="0" xfId="0" applyFont="1" applyFill="1"/>
    <xf numFmtId="0" fontId="14" fillId="11" borderId="0" xfId="0" applyFont="1" applyFill="1" applyAlignment="1">
      <alignment wrapText="1"/>
    </xf>
    <xf numFmtId="0" fontId="27" fillId="11" borderId="0" xfId="10" applyFont="1" applyFill="1" applyAlignment="1">
      <alignment vertical="center"/>
    </xf>
    <xf numFmtId="0" fontId="11" fillId="11" borderId="0" xfId="0" applyFont="1" applyFill="1" applyAlignment="1">
      <alignment vertical="center"/>
    </xf>
    <xf numFmtId="0" fontId="11" fillId="11" borderId="0" xfId="0" applyFont="1" applyFill="1" applyAlignment="1">
      <alignment vertical="top" wrapText="1"/>
    </xf>
    <xf numFmtId="0" fontId="11" fillId="11" borderId="0" xfId="0" applyFont="1" applyFill="1" applyAlignment="1">
      <alignment horizontal="center" vertical="center"/>
    </xf>
    <xf numFmtId="0" fontId="11" fillId="11" borderId="38" xfId="0" applyFont="1" applyFill="1" applyBorder="1" applyAlignment="1">
      <alignment vertical="top" wrapText="1"/>
    </xf>
    <xf numFmtId="0" fontId="2" fillId="2" borderId="0" xfId="0" applyFont="1" applyFill="1" applyAlignment="1">
      <alignment horizontal="left"/>
    </xf>
    <xf numFmtId="0" fontId="14" fillId="2" borderId="0" xfId="0" applyFont="1" applyFill="1" applyAlignment="1">
      <alignment horizontal="left"/>
    </xf>
    <xf numFmtId="0" fontId="2" fillId="4" borderId="39" xfId="0" applyFont="1" applyFill="1" applyBorder="1" applyAlignment="1">
      <alignment wrapText="1"/>
    </xf>
    <xf numFmtId="0" fontId="11" fillId="2" borderId="0" xfId="0" applyFont="1" applyFill="1" applyAlignment="1">
      <alignment vertical="center" wrapText="1"/>
    </xf>
    <xf numFmtId="0" fontId="2" fillId="4" borderId="0" xfId="10" applyFont="1" applyFill="1" applyAlignment="1">
      <alignment vertical="center"/>
    </xf>
    <xf numFmtId="0" fontId="2" fillId="4" borderId="40" xfId="0" applyFont="1" applyFill="1" applyBorder="1"/>
    <xf numFmtId="0" fontId="2" fillId="4" borderId="41" xfId="0" applyFont="1" applyFill="1" applyBorder="1"/>
    <xf numFmtId="0" fontId="2" fillId="4" borderId="42" xfId="0" applyFont="1" applyFill="1" applyBorder="1"/>
    <xf numFmtId="0" fontId="14" fillId="2" borderId="0" xfId="0" applyFont="1" applyFill="1" applyAlignment="1">
      <alignment vertical="center"/>
    </xf>
    <xf numFmtId="0" fontId="2" fillId="4" borderId="40" xfId="0" applyFont="1" applyFill="1" applyBorder="1" applyAlignment="1">
      <alignment horizontal="left"/>
    </xf>
    <xf numFmtId="0" fontId="2" fillId="4" borderId="30" xfId="0" applyFont="1" applyFill="1" applyBorder="1" applyAlignment="1">
      <alignment horizontal="left"/>
    </xf>
    <xf numFmtId="0" fontId="30" fillId="0" borderId="0" xfId="0" applyFont="1" applyAlignment="1">
      <alignment vertical="center"/>
    </xf>
    <xf numFmtId="178" fontId="29" fillId="2" borderId="0" xfId="0" applyNumberFormat="1" applyFont="1" applyFill="1" applyAlignment="1">
      <alignment horizontal="right"/>
    </xf>
    <xf numFmtId="165" fontId="11" fillId="2" borderId="0" xfId="11" applyNumberFormat="1" applyFill="1" applyAlignment="1">
      <alignment horizontal="right"/>
    </xf>
    <xf numFmtId="0" fontId="21" fillId="2" borderId="0" xfId="0" applyFont="1" applyFill="1" applyAlignment="1">
      <alignment vertical="center"/>
    </xf>
    <xf numFmtId="0" fontId="29" fillId="2" borderId="0" xfId="10" applyFill="1" applyAlignment="1">
      <alignment vertical="center"/>
    </xf>
    <xf numFmtId="165" fontId="29" fillId="2" borderId="0" xfId="10" applyNumberFormat="1" applyFill="1" applyAlignment="1">
      <alignment horizontal="right" vertical="center"/>
    </xf>
    <xf numFmtId="10" fontId="29" fillId="2" borderId="0" xfId="10" applyNumberFormat="1" applyFill="1" applyAlignment="1">
      <alignment horizontal="right" vertical="center"/>
    </xf>
    <xf numFmtId="0" fontId="30" fillId="2" borderId="0" xfId="0" quotePrefix="1" applyFont="1" applyFill="1" applyAlignment="1">
      <alignment vertical="center"/>
    </xf>
    <xf numFmtId="165" fontId="29" fillId="2" borderId="0" xfId="11" applyNumberFormat="1" applyFont="1" applyFill="1" applyAlignment="1">
      <alignment horizontal="right"/>
    </xf>
    <xf numFmtId="0" fontId="30" fillId="2" borderId="0" xfId="0" applyFont="1" applyFill="1" applyAlignment="1">
      <alignment vertical="center"/>
    </xf>
    <xf numFmtId="0" fontId="11" fillId="2" borderId="38" xfId="0" applyFont="1" applyFill="1" applyBorder="1" applyAlignment="1">
      <alignment horizontal="left"/>
    </xf>
    <xf numFmtId="0" fontId="29" fillId="2" borderId="38" xfId="10" applyFill="1" applyBorder="1" applyAlignment="1">
      <alignment vertical="center"/>
    </xf>
    <xf numFmtId="165" fontId="11" fillId="2" borderId="38" xfId="11" applyNumberFormat="1" applyFill="1" applyBorder="1" applyAlignment="1">
      <alignment horizontal="right"/>
    </xf>
    <xf numFmtId="0" fontId="0" fillId="2" borderId="0" xfId="0" applyFill="1" applyAlignment="1">
      <alignment vertical="center"/>
    </xf>
    <xf numFmtId="0" fontId="29" fillId="2" borderId="0" xfId="10" applyFill="1"/>
    <xf numFmtId="0" fontId="2" fillId="4" borderId="39" xfId="0" applyFont="1" applyFill="1" applyBorder="1" applyAlignment="1">
      <alignment horizontal="left" wrapText="1"/>
    </xf>
    <xf numFmtId="0" fontId="27" fillId="2" borderId="36" xfId="10" applyFont="1" applyFill="1" applyBorder="1" applyAlignment="1">
      <alignment vertical="center"/>
    </xf>
    <xf numFmtId="0" fontId="13" fillId="2" borderId="0" xfId="0" applyFont="1" applyFill="1" applyAlignment="1">
      <alignment vertical="center"/>
    </xf>
    <xf numFmtId="165" fontId="11" fillId="2" borderId="0" xfId="11" applyNumberFormat="1" applyFill="1" applyAlignment="1">
      <alignment horizontal="right" vertical="center"/>
    </xf>
    <xf numFmtId="171" fontId="31" fillId="2" borderId="0" xfId="0" quotePrefix="1" applyNumberFormat="1" applyFont="1" applyFill="1"/>
    <xf numFmtId="0" fontId="11" fillId="2" borderId="0" xfId="0" applyFont="1" applyFill="1" applyAlignment="1">
      <alignment horizontal="center" vertical="center"/>
    </xf>
    <xf numFmtId="171" fontId="31" fillId="2" borderId="0" xfId="0" quotePrefix="1" applyNumberFormat="1" applyFont="1" applyFill="1" applyAlignment="1">
      <alignment horizontal="right"/>
    </xf>
    <xf numFmtId="0" fontId="29" fillId="11" borderId="0" xfId="10" applyFill="1" applyAlignment="1">
      <alignment horizontal="center" vertical="center" wrapText="1"/>
    </xf>
    <xf numFmtId="0" fontId="11" fillId="11" borderId="38" xfId="0" applyFont="1" applyFill="1" applyBorder="1" applyAlignment="1">
      <alignment horizontal="center" vertical="center" wrapText="1"/>
    </xf>
    <xf numFmtId="0" fontId="29" fillId="11" borderId="38" xfId="10" applyFill="1" applyBorder="1" applyAlignment="1">
      <alignment horizontal="center" vertical="center" wrapText="1"/>
    </xf>
    <xf numFmtId="0" fontId="11" fillId="2" borderId="0" xfId="0" applyFont="1" applyFill="1" applyBorder="1"/>
    <xf numFmtId="0" fontId="11" fillId="2" borderId="7" xfId="0" applyFont="1" applyFill="1" applyBorder="1" applyAlignment="1">
      <alignment wrapText="1"/>
    </xf>
    <xf numFmtId="0" fontId="11" fillId="0" borderId="43" xfId="0" applyFont="1" applyBorder="1" applyAlignment="1">
      <alignment horizontal="left" vertical="center"/>
    </xf>
    <xf numFmtId="0" fontId="11" fillId="0" borderId="44" xfId="0" applyFont="1" applyBorder="1" applyAlignment="1">
      <alignment horizontal="left" vertical="center"/>
    </xf>
    <xf numFmtId="0" fontId="14" fillId="2" borderId="4" xfId="0" applyFont="1" applyFill="1" applyBorder="1"/>
    <xf numFmtId="0" fontId="11" fillId="2" borderId="4" xfId="0" applyFont="1" applyFill="1" applyBorder="1"/>
    <xf numFmtId="164" fontId="15" fillId="2" borderId="4" xfId="1" applyNumberFormat="1" applyFont="1" applyFill="1" applyBorder="1"/>
    <xf numFmtId="0" fontId="11" fillId="2" borderId="14" xfId="0" applyFont="1" applyFill="1" applyBorder="1"/>
    <xf numFmtId="0" fontId="11" fillId="0" borderId="45" xfId="0" applyFont="1" applyBorder="1" applyAlignment="1">
      <alignment horizontal="left" vertical="center"/>
    </xf>
    <xf numFmtId="43" fontId="11" fillId="0" borderId="0" xfId="1" applyFont="1" applyAlignment="1">
      <alignment horizontal="left" vertical="top"/>
    </xf>
    <xf numFmtId="0" fontId="2" fillId="4" borderId="42" xfId="0" applyFont="1" applyFill="1" applyBorder="1" applyAlignment="1">
      <alignment horizontal="right"/>
    </xf>
    <xf numFmtId="171" fontId="31" fillId="2" borderId="0" xfId="0" quotePrefix="1" applyNumberFormat="1" applyFont="1" applyFill="1" applyAlignment="1">
      <alignment horizontal="right" vertical="center"/>
    </xf>
    <xf numFmtId="0" fontId="29" fillId="2" borderId="0" xfId="10" applyFill="1" applyBorder="1" applyAlignment="1">
      <alignment vertical="center"/>
    </xf>
    <xf numFmtId="165" fontId="11" fillId="2" borderId="0" xfId="11" applyNumberFormat="1" applyFill="1" applyBorder="1" applyAlignment="1">
      <alignment horizontal="right"/>
    </xf>
    <xf numFmtId="10" fontId="11" fillId="2" borderId="0" xfId="0" applyNumberFormat="1" applyFont="1" applyFill="1" applyAlignment="1">
      <alignment vertical="center"/>
    </xf>
    <xf numFmtId="10" fontId="11" fillId="2" borderId="0" xfId="0" applyNumberFormat="1" applyFont="1" applyFill="1" applyAlignment="1">
      <alignment vertical="center" wrapText="1"/>
    </xf>
    <xf numFmtId="165" fontId="11" fillId="2" borderId="0" xfId="3" applyNumberFormat="1" applyFont="1" applyFill="1" applyAlignment="1">
      <alignment vertical="center"/>
    </xf>
    <xf numFmtId="166" fontId="11" fillId="2" borderId="8" xfId="2" applyNumberFormat="1" applyFont="1" applyFill="1" applyBorder="1" applyAlignment="1">
      <alignment horizontal="left" vertical="center"/>
    </xf>
    <xf numFmtId="169" fontId="15" fillId="2" borderId="38" xfId="5" applyNumberFormat="1" applyFill="1" applyBorder="1" applyAlignment="1">
      <alignment horizontal="right"/>
    </xf>
    <xf numFmtId="169" fontId="15" fillId="2" borderId="36" xfId="5" applyNumberFormat="1" applyFill="1" applyBorder="1" applyAlignment="1">
      <alignment horizontal="right"/>
    </xf>
    <xf numFmtId="169" fontId="15" fillId="2" borderId="0" xfId="5" applyNumberFormat="1" applyFill="1" applyBorder="1" applyAlignment="1">
      <alignment horizontal="right"/>
    </xf>
    <xf numFmtId="0" fontId="33" fillId="0" borderId="46" xfId="0" applyFont="1" applyFill="1" applyBorder="1"/>
    <xf numFmtId="179" fontId="33" fillId="0" borderId="46" xfId="0" applyNumberFormat="1" applyFont="1" applyFill="1" applyBorder="1"/>
    <xf numFmtId="0" fontId="34" fillId="2" borderId="0" xfId="0" applyFont="1" applyFill="1" applyAlignment="1">
      <alignment horizontal="left" vertical="center"/>
    </xf>
    <xf numFmtId="0" fontId="34" fillId="2" borderId="0" xfId="0" applyFont="1" applyFill="1" applyAlignment="1">
      <alignment horizontal="left"/>
    </xf>
    <xf numFmtId="0" fontId="34" fillId="0" borderId="0" xfId="0" applyFont="1" applyFill="1" applyBorder="1" applyAlignment="1">
      <alignment horizontal="left" vertical="center"/>
    </xf>
    <xf numFmtId="0" fontId="34" fillId="0" borderId="47" xfId="0" applyFont="1" applyFill="1" applyBorder="1"/>
    <xf numFmtId="167" fontId="11" fillId="6" borderId="0" xfId="1" applyNumberFormat="1" applyFont="1" applyFill="1" applyAlignment="1">
      <alignment horizontal="center"/>
    </xf>
    <xf numFmtId="0" fontId="0" fillId="2" borderId="48" xfId="0" applyFill="1" applyBorder="1"/>
    <xf numFmtId="0" fontId="0" fillId="2" borderId="49" xfId="0" applyFill="1" applyBorder="1"/>
    <xf numFmtId="0" fontId="0" fillId="3" borderId="49" xfId="0" applyFill="1" applyBorder="1"/>
    <xf numFmtId="0" fontId="6" fillId="4" borderId="49" xfId="0" applyFont="1" applyFill="1" applyBorder="1"/>
    <xf numFmtId="15" fontId="8" fillId="4" borderId="49" xfId="0" quotePrefix="1" applyNumberFormat="1" applyFont="1" applyFill="1" applyBorder="1" applyAlignment="1">
      <alignment horizontal="left"/>
    </xf>
    <xf numFmtId="0" fontId="11" fillId="3" borderId="49" xfId="0" applyFont="1" applyFill="1" applyBorder="1" applyAlignment="1">
      <alignment horizontal="left"/>
    </xf>
    <xf numFmtId="0" fontId="11" fillId="5" borderId="49" xfId="0" applyFont="1" applyFill="1" applyBorder="1" applyAlignment="1">
      <alignment wrapText="1"/>
    </xf>
    <xf numFmtId="0" fontId="11" fillId="3" borderId="49" xfId="0" applyFont="1" applyFill="1" applyBorder="1" applyAlignment="1">
      <alignment horizontal="left" wrapText="1"/>
    </xf>
    <xf numFmtId="0" fontId="13" fillId="0" borderId="50" xfId="0" applyFont="1" applyBorder="1" applyAlignment="1">
      <alignment wrapText="1"/>
    </xf>
    <xf numFmtId="0" fontId="29" fillId="2" borderId="0" xfId="0" applyNumberFormat="1" applyFont="1" applyFill="1" applyAlignment="1">
      <alignment horizontal="right"/>
    </xf>
    <xf numFmtId="0" fontId="29" fillId="2" borderId="0" xfId="0" applyFont="1" applyFill="1" applyAlignment="1">
      <alignment horizontal="left"/>
    </xf>
    <xf numFmtId="0" fontId="29" fillId="2" borderId="0" xfId="0" quotePrefix="1" applyNumberFormat="1" applyFont="1" applyFill="1" applyAlignment="1">
      <alignment horizontal="right"/>
    </xf>
    <xf numFmtId="0" fontId="11" fillId="2" borderId="38" xfId="0" applyFont="1" applyFill="1" applyBorder="1" applyAlignment="1">
      <alignment vertical="center"/>
    </xf>
    <xf numFmtId="0" fontId="29" fillId="2" borderId="38" xfId="0" applyNumberFormat="1" applyFont="1" applyFill="1" applyBorder="1" applyAlignment="1">
      <alignment horizontal="right"/>
    </xf>
    <xf numFmtId="165" fontId="29" fillId="2" borderId="38" xfId="11" applyNumberFormat="1" applyFont="1" applyFill="1" applyBorder="1" applyAlignment="1">
      <alignment horizontal="right"/>
    </xf>
    <xf numFmtId="0" fontId="11" fillId="2" borderId="38" xfId="0" quotePrefix="1" applyFont="1" applyFill="1" applyBorder="1" applyAlignment="1">
      <alignment horizontal="right" vertical="center"/>
    </xf>
    <xf numFmtId="0" fontId="29" fillId="2" borderId="0" xfId="10" applyFont="1" applyFill="1" applyAlignment="1">
      <alignment vertical="center"/>
    </xf>
    <xf numFmtId="165" fontId="29" fillId="2" borderId="0" xfId="10" applyNumberFormat="1" applyFont="1" applyFill="1" applyAlignment="1">
      <alignment horizontal="right" vertical="center"/>
    </xf>
    <xf numFmtId="10" fontId="29" fillId="2" borderId="0" xfId="10" applyNumberFormat="1" applyFont="1" applyFill="1" applyAlignment="1">
      <alignment horizontal="right" vertical="center"/>
    </xf>
    <xf numFmtId="0" fontId="29" fillId="0" borderId="46" xfId="10" applyFont="1" applyFill="1" applyBorder="1" applyAlignment="1">
      <alignment vertical="center"/>
    </xf>
    <xf numFmtId="165" fontId="11" fillId="0" borderId="46" xfId="11" applyNumberFormat="1" applyFont="1" applyFill="1" applyBorder="1" applyAlignment="1">
      <alignment horizontal="right"/>
    </xf>
    <xf numFmtId="0" fontId="35" fillId="0" borderId="0" xfId="0" applyFont="1" applyAlignment="1">
      <alignment vertical="center" wrapText="1"/>
    </xf>
    <xf numFmtId="0" fontId="29" fillId="11" borderId="38" xfId="0" applyFont="1" applyFill="1" applyBorder="1" applyAlignment="1">
      <alignment wrapText="1"/>
    </xf>
    <xf numFmtId="0" fontId="29" fillId="11" borderId="0" xfId="0" applyFont="1" applyFill="1" applyAlignment="1">
      <alignment horizontal="left"/>
    </xf>
    <xf numFmtId="175" fontId="29" fillId="11" borderId="0" xfId="0" applyNumberFormat="1" applyFont="1" applyFill="1" applyAlignment="1">
      <alignment wrapText="1"/>
    </xf>
    <xf numFmtId="175" fontId="29" fillId="11" borderId="24" xfId="0" applyNumberFormat="1" applyFont="1" applyFill="1" applyBorder="1" applyAlignment="1">
      <alignment wrapText="1"/>
    </xf>
    <xf numFmtId="0" fontId="29" fillId="0" borderId="0" xfId="0" applyFont="1" applyAlignment="1">
      <alignment vertical="top"/>
    </xf>
    <xf numFmtId="0" fontId="29" fillId="11" borderId="0" xfId="0" applyFont="1" applyFill="1" applyAlignment="1">
      <alignment wrapText="1"/>
    </xf>
    <xf numFmtId="0" fontId="29" fillId="0" borderId="0" xfId="0" applyFont="1" applyAlignment="1">
      <alignment wrapText="1"/>
    </xf>
    <xf numFmtId="176" fontId="29" fillId="11" borderId="0" xfId="0" applyNumberFormat="1" applyFont="1" applyFill="1" applyAlignment="1">
      <alignment wrapText="1"/>
    </xf>
    <xf numFmtId="0" fontId="29" fillId="11" borderId="24" xfId="0" applyFont="1" applyFill="1" applyBorder="1" applyAlignment="1">
      <alignment wrapText="1"/>
    </xf>
    <xf numFmtId="166" fontId="11" fillId="2" borderId="17" xfId="2" applyNumberFormat="1" applyFont="1" applyFill="1" applyBorder="1" applyAlignment="1">
      <alignment horizontal="left" vertical="center"/>
    </xf>
  </cellXfs>
  <cellStyles count="13">
    <cellStyle name="Comma" xfId="1" builtinId="3"/>
    <cellStyle name="Currency" xfId="2" builtinId="4"/>
    <cellStyle name="Hyperlink" xfId="4" builtinId="8"/>
    <cellStyle name="Normal" xfId="0" builtinId="0"/>
    <cellStyle name="Normal 2" xfId="12" xr:uid="{5A787E5C-375E-4D77-AFFF-55477142C058}"/>
    <cellStyle name="Normal 2 2" xfId="9" xr:uid="{AB8B5401-7A29-4BFC-AA5B-A7E8CB981728}"/>
    <cellStyle name="Normal 3" xfId="6" xr:uid="{91D43B1C-9559-4216-9E02-8F164B8006DB}"/>
    <cellStyle name="Normal 3 3" xfId="8" xr:uid="{873CE4B6-04D2-4708-B7E9-4CFC178C55B5}"/>
    <cellStyle name="Normal 4" xfId="7" xr:uid="{0A95DA23-6A9A-4AF5-90B6-AEC13CD8C2D7}"/>
    <cellStyle name="Normal 9" xfId="10" xr:uid="{E0F897D7-FE99-420F-A010-2E5157C93FC9}"/>
    <cellStyle name="Normal_Sheet1" xfId="5" xr:uid="{332698CF-B36D-46AD-850E-5F8F1C319F34}"/>
    <cellStyle name="Percent" xfId="3" builtinId="5"/>
    <cellStyle name="Percent 2" xfId="11" xr:uid="{32A51EF0-2559-43B2-94F4-4CD613F5056B}"/>
  </cellStyles>
  <dxfs count="0"/>
  <tableStyles count="0" defaultTableStyle="TableStyleMedium2" defaultPivotStyle="PivotStyleLight16"/>
  <colors>
    <mruColors>
      <color rgb="FFCB00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2</xdr:row>
      <xdr:rowOff>47625</xdr:rowOff>
    </xdr:from>
    <xdr:to>
      <xdr:col>0</xdr:col>
      <xdr:colOff>1162050</xdr:colOff>
      <xdr:row>6</xdr:row>
      <xdr:rowOff>285806</xdr:rowOff>
    </xdr:to>
    <xdr:pic>
      <xdr:nvPicPr>
        <xdr:cNvPr id="2" name="Picture 1" descr="DPHHS Logo">
          <a:extLst>
            <a:ext uri="{FF2B5EF4-FFF2-40B4-BE49-F238E27FC236}">
              <a16:creationId xmlns:a16="http://schemas.microsoft.com/office/drawing/2014/main" id="{CD2A5334-B95A-4401-AB51-705E3F88E1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421005"/>
          <a:ext cx="1085850" cy="9697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1</xdr:row>
      <xdr:rowOff>37042</xdr:rowOff>
    </xdr:from>
    <xdr:to>
      <xdr:col>1</xdr:col>
      <xdr:colOff>1052554</xdr:colOff>
      <xdr:row>5</xdr:row>
      <xdr:rowOff>293068</xdr:rowOff>
    </xdr:to>
    <xdr:pic>
      <xdr:nvPicPr>
        <xdr:cNvPr id="2" name="Picture 1" descr="DPHHS Logo">
          <a:extLst>
            <a:ext uri="{FF2B5EF4-FFF2-40B4-BE49-F238E27FC236}">
              <a16:creationId xmlns:a16="http://schemas.microsoft.com/office/drawing/2014/main" id="{591B92C2-D8A6-4084-80CA-B10D75021D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27542"/>
          <a:ext cx="1094464" cy="12009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hs-hlnshare.state.mt.ads\shared\hrd\ALL\Operations%20Research\Pricing%20Updates\APR%20DRG\DataModels\RY2020\APR_DRG_Pricing_Model_RY2020_DRAFTV03_202007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bookDescription"/>
      <sheetName val="ColumnDescriptions"/>
      <sheetName val="Variables"/>
      <sheetName val="By Hospital | Base Measures"/>
      <sheetName val="By Hospital | Pay to Cost"/>
      <sheetName val="By MCC"/>
      <sheetName val="Model_A_DRGv36"/>
      <sheetName val="Model_B_DRGv36"/>
      <sheetName val="Model_C_DRGv37"/>
      <sheetName val="DRGv36"/>
      <sheetName val="DRGv37"/>
      <sheetName val="DRG Changes"/>
      <sheetName val="CCRs"/>
      <sheetName val="Adjustors"/>
    </sheetNames>
    <sheetDataSet>
      <sheetData sheetId="0"/>
      <sheetData sheetId="1"/>
      <sheetData sheetId="2">
        <row r="6">
          <cell r="A6" t="str">
            <v>GH</v>
          </cell>
          <cell r="C6">
            <v>5425</v>
          </cell>
          <cell r="D6"/>
          <cell r="E6">
            <v>5425</v>
          </cell>
          <cell r="G6">
            <v>5425</v>
          </cell>
        </row>
        <row r="7">
          <cell r="A7" t="str">
            <v>CoE</v>
          </cell>
          <cell r="C7">
            <v>8095</v>
          </cell>
          <cell r="D7"/>
          <cell r="E7">
            <v>8095</v>
          </cell>
          <cell r="G7">
            <v>8095</v>
          </cell>
        </row>
        <row r="8">
          <cell r="A8" t="str">
            <v>LTAC</v>
          </cell>
          <cell r="C8">
            <v>7250</v>
          </cell>
          <cell r="D8"/>
          <cell r="E8">
            <v>7250</v>
          </cell>
          <cell r="G8">
            <v>7250</v>
          </cell>
        </row>
        <row r="11">
          <cell r="A11" t="str">
            <v>Adult</v>
          </cell>
          <cell r="C11">
            <v>0.95</v>
          </cell>
          <cell r="D11"/>
          <cell r="E11">
            <v>0.95</v>
          </cell>
          <cell r="G11">
            <v>0.95</v>
          </cell>
        </row>
        <row r="12">
          <cell r="A12" t="str">
            <v>Mental Health</v>
          </cell>
          <cell r="C12">
            <v>1.5</v>
          </cell>
          <cell r="D12"/>
          <cell r="E12">
            <v>1.5</v>
          </cell>
          <cell r="G12">
            <v>1.5</v>
          </cell>
        </row>
        <row r="13">
          <cell r="A13" t="str">
            <v>Neonate</v>
          </cell>
          <cell r="C13">
            <v>1.2</v>
          </cell>
          <cell r="D13"/>
          <cell r="E13">
            <v>1.2</v>
          </cell>
          <cell r="G13">
            <v>1.2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B0482-5926-43B5-95D6-7192A2C063F6}">
  <dimension ref="A1:H22"/>
  <sheetViews>
    <sheetView tabSelected="1" workbookViewId="0">
      <selection activeCell="A11" sqref="A11"/>
    </sheetView>
  </sheetViews>
  <sheetFormatPr defaultRowHeight="14.5"/>
  <cols>
    <col min="1" max="1" width="127.7265625" customWidth="1"/>
  </cols>
  <sheetData>
    <row r="1" spans="1:8" ht="15" thickBot="1">
      <c r="A1" s="1" t="s">
        <v>1479</v>
      </c>
      <c r="B1" s="2"/>
    </row>
    <row r="2" spans="1:8">
      <c r="A2" s="3"/>
      <c r="B2" s="263"/>
    </row>
    <row r="3" spans="1:8">
      <c r="A3" s="4"/>
      <c r="B3" s="264"/>
    </row>
    <row r="4" spans="1:8">
      <c r="A4" s="4"/>
      <c r="B4" s="264"/>
    </row>
    <row r="5" spans="1:8">
      <c r="A5" s="6"/>
      <c r="B5" s="264"/>
    </row>
    <row r="6" spans="1:8">
      <c r="A6" s="6"/>
      <c r="B6" s="264"/>
    </row>
    <row r="7" spans="1:8" ht="28">
      <c r="A7" s="7"/>
      <c r="B7" s="265"/>
    </row>
    <row r="8" spans="1:8" ht="20">
      <c r="A8" s="9" t="s">
        <v>0</v>
      </c>
      <c r="B8" s="266"/>
      <c r="E8" s="10"/>
    </row>
    <row r="9" spans="1:8">
      <c r="A9" s="11" t="s">
        <v>1960</v>
      </c>
      <c r="B9" s="267"/>
      <c r="E9" s="13"/>
    </row>
    <row r="10" spans="1:8">
      <c r="A10" s="14"/>
      <c r="B10" s="268"/>
    </row>
    <row r="11" spans="1:8" s="16" customFormat="1" ht="51">
      <c r="A11" s="15" t="s">
        <v>1966</v>
      </c>
      <c r="B11" s="269"/>
    </row>
    <row r="12" spans="1:8" s="16" customFormat="1">
      <c r="A12" s="17"/>
      <c r="B12" s="270"/>
    </row>
    <row r="13" spans="1:8" s="16" customFormat="1" ht="51">
      <c r="A13" s="15" t="s">
        <v>1</v>
      </c>
      <c r="B13" s="269"/>
      <c r="E13" s="18"/>
    </row>
    <row r="14" spans="1:8" s="16" customFormat="1">
      <c r="A14" s="17"/>
      <c r="B14" s="270"/>
      <c r="H14" s="18"/>
    </row>
    <row r="15" spans="1:8" s="16" customFormat="1" ht="26">
      <c r="A15" s="15" t="s">
        <v>2</v>
      </c>
      <c r="B15" s="269"/>
    </row>
    <row r="16" spans="1:8">
      <c r="A16" s="19"/>
      <c r="B16" s="268"/>
    </row>
    <row r="17" spans="1:2" ht="26">
      <c r="A17" s="15" t="s">
        <v>3</v>
      </c>
      <c r="B17" s="269"/>
    </row>
    <row r="18" spans="1:2">
      <c r="A18" s="20" t="str">
        <f>HYPERLINK("https://medicaidprovider.mt.gov/01#186035117-fee-schedules---hospital---apr-drg", "To download the FAQ document, go to")</f>
        <v>To download the FAQ document, go to</v>
      </c>
      <c r="B18" s="269"/>
    </row>
    <row r="19" spans="1:2">
      <c r="A19" s="20" t="str">
        <f>HYPERLINK("https://medicaidprovider.mt.gov/01#186035117-fee-schedules---hospital---apr-drg")</f>
        <v>https://medicaidprovider.mt.gov/01#186035117-fee-schedules---hospital---apr-drg</v>
      </c>
      <c r="B19" s="269"/>
    </row>
    <row r="20" spans="1:2">
      <c r="A20" s="15" t="s">
        <v>4</v>
      </c>
      <c r="B20" s="269"/>
    </row>
    <row r="21" spans="1:2" ht="15.5">
      <c r="A21" s="21"/>
      <c r="B21" s="269"/>
    </row>
    <row r="22" spans="1:2" ht="40" thickBot="1">
      <c r="A22" s="22" t="s">
        <v>5</v>
      </c>
      <c r="B22" s="271"/>
    </row>
  </sheetData>
  <sheetProtection algorithmName="SHA-512" hashValue="os1CcYJdv362kxels0DZ9ISrg8wHMqaJe+P2xnIuJGl7F/4H2mObqpsFGkvLPZOtHpEEvZ6IvkKy5OVuCC6Wxg==" saltValue="6KQTPnT6JdiamETfzv8oIw=="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DCE45-9077-4C50-94AD-8E0FDEA87B46}">
  <dimension ref="A1:L79"/>
  <sheetViews>
    <sheetView workbookViewId="0">
      <selection activeCell="F25" sqref="F25"/>
    </sheetView>
  </sheetViews>
  <sheetFormatPr defaultColWidth="9.1796875" defaultRowHeight="12.5"/>
  <cols>
    <col min="1" max="1" width="3" style="35" customWidth="1"/>
    <col min="2" max="2" width="59.26953125" style="106" customWidth="1"/>
    <col min="3" max="3" width="20.1796875" style="107" customWidth="1"/>
    <col min="4" max="4" width="2" style="108" customWidth="1"/>
    <col min="5" max="5" width="63.453125" style="106" customWidth="1"/>
    <col min="6" max="6" width="9.1796875" style="35"/>
    <col min="7" max="7" width="15.26953125" style="35" customWidth="1"/>
    <col min="8" max="8" width="13.26953125" style="35" bestFit="1" customWidth="1"/>
    <col min="9" max="9" width="11.54296875" style="35" bestFit="1" customWidth="1"/>
    <col min="10" max="16384" width="9.1796875" style="35"/>
  </cols>
  <sheetData>
    <row r="1" spans="1:12" customFormat="1" ht="15" thickBot="1">
      <c r="A1" s="23"/>
      <c r="B1" s="23"/>
      <c r="C1" s="23"/>
      <c r="D1" s="23"/>
      <c r="E1" s="23"/>
    </row>
    <row r="2" spans="1:12" customFormat="1" ht="30" customHeight="1">
      <c r="A2" s="24"/>
      <c r="B2" s="25"/>
      <c r="C2" s="25"/>
      <c r="D2" s="25"/>
      <c r="E2" s="26"/>
    </row>
    <row r="3" spans="1:12" customFormat="1" ht="14.5">
      <c r="A3" s="27"/>
      <c r="B3" s="5"/>
      <c r="C3" s="5"/>
      <c r="D3" s="5"/>
      <c r="E3" s="28"/>
    </row>
    <row r="4" spans="1:12" customFormat="1" ht="15" customHeight="1">
      <c r="A4" s="27"/>
      <c r="B4" s="5"/>
      <c r="C4" s="5"/>
      <c r="D4" s="5"/>
      <c r="E4" s="28"/>
    </row>
    <row r="5" spans="1:12" customFormat="1" ht="15" customHeight="1">
      <c r="A5" s="27"/>
      <c r="B5" s="5"/>
      <c r="C5" s="5"/>
      <c r="D5" s="5"/>
      <c r="E5" s="28"/>
    </row>
    <row r="6" spans="1:12" customFormat="1" ht="27.75" customHeight="1" thickBot="1">
      <c r="A6" s="27"/>
      <c r="B6" s="5"/>
      <c r="C6" s="8"/>
      <c r="D6" s="8"/>
      <c r="E6" s="28"/>
    </row>
    <row r="7" spans="1:12" customFormat="1" ht="20">
      <c r="A7" s="29" t="s">
        <v>6</v>
      </c>
      <c r="B7" s="30"/>
      <c r="C7" s="30"/>
      <c r="D7" s="30"/>
      <c r="E7" s="31"/>
      <c r="F7" s="32"/>
      <c r="G7" s="32"/>
      <c r="H7" s="32"/>
      <c r="I7" s="32"/>
      <c r="J7" s="32"/>
    </row>
    <row r="8" spans="1:12" customFormat="1" ht="15" thickBot="1">
      <c r="A8" s="11" t="s">
        <v>1960</v>
      </c>
      <c r="B8" s="12"/>
      <c r="C8" s="12"/>
      <c r="D8" s="12"/>
      <c r="E8" s="33"/>
      <c r="F8" s="34"/>
      <c r="G8" s="34"/>
      <c r="H8" s="34"/>
      <c r="I8" s="34"/>
      <c r="J8" s="34"/>
      <c r="L8" s="13"/>
    </row>
    <row r="9" spans="1:12" ht="13.5" thickBot="1">
      <c r="A9" s="238"/>
      <c r="B9" s="239" t="s">
        <v>7</v>
      </c>
      <c r="C9" s="240"/>
      <c r="D9" s="241"/>
      <c r="E9" s="242"/>
    </row>
    <row r="10" spans="1:12" ht="13" thickBot="1">
      <c r="A10" s="237"/>
      <c r="B10" s="235" t="s">
        <v>8</v>
      </c>
      <c r="C10" s="235"/>
      <c r="D10" s="235"/>
      <c r="E10" s="37"/>
    </row>
    <row r="11" spans="1:12" ht="13" thickBot="1">
      <c r="A11" s="237"/>
      <c r="B11" s="235" t="s">
        <v>9</v>
      </c>
      <c r="C11" s="235"/>
      <c r="D11" s="235"/>
      <c r="E11" s="37"/>
    </row>
    <row r="12" spans="1:12" ht="13.5" thickBot="1">
      <c r="A12" s="237"/>
      <c r="B12" s="235" t="s">
        <v>10</v>
      </c>
      <c r="C12" s="235"/>
      <c r="D12" s="235"/>
      <c r="E12" s="37"/>
      <c r="G12" s="38" t="s">
        <v>11</v>
      </c>
      <c r="H12" s="39"/>
      <c r="I12" s="39"/>
      <c r="J12" s="39"/>
      <c r="K12" s="40"/>
    </row>
    <row r="13" spans="1:12" ht="50.5" thickBot="1">
      <c r="A13" s="243"/>
      <c r="B13" s="236" t="s">
        <v>1478</v>
      </c>
      <c r="C13" s="41"/>
      <c r="D13" s="41"/>
      <c r="E13" s="42"/>
      <c r="G13" s="43"/>
      <c r="H13" s="44"/>
      <c r="I13" s="44"/>
      <c r="J13" s="44"/>
      <c r="K13" s="45"/>
    </row>
    <row r="14" spans="1:12">
      <c r="A14" s="46" t="s">
        <v>12</v>
      </c>
      <c r="B14" s="47" t="s">
        <v>13</v>
      </c>
      <c r="C14" s="47" t="s">
        <v>14</v>
      </c>
      <c r="D14" s="48" t="s">
        <v>15</v>
      </c>
      <c r="E14" s="49" t="s">
        <v>16</v>
      </c>
      <c r="G14" s="50" t="s">
        <v>17</v>
      </c>
      <c r="H14" s="51" t="s">
        <v>18</v>
      </c>
      <c r="I14" s="51"/>
      <c r="J14" s="51"/>
      <c r="K14" s="52"/>
    </row>
    <row r="15" spans="1:12" ht="13">
      <c r="A15" s="53">
        <v>15</v>
      </c>
      <c r="B15" s="54" t="s">
        <v>19</v>
      </c>
      <c r="C15" s="55" t="s">
        <v>20</v>
      </c>
      <c r="D15" s="56"/>
      <c r="E15" s="57" t="s">
        <v>21</v>
      </c>
      <c r="G15" s="50"/>
      <c r="H15" s="51"/>
      <c r="I15" s="51"/>
      <c r="J15" s="51"/>
      <c r="K15" s="52"/>
    </row>
    <row r="16" spans="1:12" ht="13">
      <c r="A16" s="53">
        <v>16</v>
      </c>
      <c r="B16" s="58" t="s">
        <v>22</v>
      </c>
      <c r="C16" s="58"/>
      <c r="D16" s="58"/>
      <c r="E16" s="59" t="s">
        <v>23</v>
      </c>
      <c r="G16" s="50"/>
      <c r="H16" s="51"/>
      <c r="I16" s="51"/>
      <c r="J16" s="51"/>
      <c r="K16" s="52"/>
    </row>
    <row r="17" spans="1:11">
      <c r="A17" s="53">
        <v>17</v>
      </c>
      <c r="B17" s="60" t="s">
        <v>24</v>
      </c>
      <c r="C17" s="61">
        <v>5000000</v>
      </c>
      <c r="D17" s="62"/>
      <c r="E17" s="63" t="s">
        <v>25</v>
      </c>
      <c r="G17" s="50"/>
      <c r="H17" s="51"/>
      <c r="I17" s="51"/>
      <c r="J17" s="51"/>
      <c r="K17" s="52"/>
    </row>
    <row r="18" spans="1:11">
      <c r="A18" s="53">
        <v>18</v>
      </c>
      <c r="B18" s="60" t="s">
        <v>26</v>
      </c>
      <c r="C18" s="64" t="s">
        <v>27</v>
      </c>
      <c r="D18" s="62"/>
      <c r="E18" s="63" t="s">
        <v>28</v>
      </c>
      <c r="G18" s="65"/>
      <c r="H18" s="66"/>
      <c r="I18" s="66"/>
      <c r="J18" s="66"/>
      <c r="K18" s="67"/>
    </row>
    <row r="19" spans="1:11">
      <c r="A19" s="53">
        <v>19</v>
      </c>
      <c r="B19" s="60" t="s">
        <v>29</v>
      </c>
      <c r="C19" s="68">
        <v>0.2</v>
      </c>
      <c r="D19" s="62"/>
      <c r="E19" s="63" t="s">
        <v>30</v>
      </c>
      <c r="G19" s="50"/>
      <c r="H19" s="51"/>
      <c r="I19" s="51"/>
      <c r="J19" s="51"/>
      <c r="K19" s="52"/>
    </row>
    <row r="20" spans="1:11">
      <c r="A20" s="53">
        <v>20</v>
      </c>
      <c r="B20" s="60" t="s">
        <v>31</v>
      </c>
      <c r="C20" s="69">
        <v>9</v>
      </c>
      <c r="D20" s="62"/>
      <c r="E20" s="63" t="s">
        <v>32</v>
      </c>
      <c r="G20" s="50"/>
      <c r="H20" s="51"/>
      <c r="I20" s="51"/>
      <c r="J20" s="51"/>
      <c r="K20" s="52"/>
    </row>
    <row r="21" spans="1:11" ht="12.75" customHeight="1">
      <c r="A21" s="53">
        <v>21</v>
      </c>
      <c r="B21" s="60" t="s">
        <v>33</v>
      </c>
      <c r="C21" s="69">
        <v>8</v>
      </c>
      <c r="D21" s="62"/>
      <c r="E21" s="63" t="s">
        <v>34</v>
      </c>
      <c r="G21" s="70" t="s">
        <v>27</v>
      </c>
      <c r="H21" s="51" t="s">
        <v>35</v>
      </c>
      <c r="I21" s="36" t="s">
        <v>36</v>
      </c>
      <c r="J21" s="51"/>
      <c r="K21" s="52"/>
    </row>
    <row r="22" spans="1:11">
      <c r="A22" s="53">
        <v>22</v>
      </c>
      <c r="B22" s="60" t="s">
        <v>37</v>
      </c>
      <c r="C22" s="69" t="s">
        <v>17</v>
      </c>
      <c r="D22" s="62"/>
      <c r="E22" s="63" t="s">
        <v>38</v>
      </c>
      <c r="G22" s="50"/>
      <c r="H22" s="51"/>
      <c r="I22" s="51"/>
      <c r="J22" s="51"/>
      <c r="K22" s="52"/>
    </row>
    <row r="23" spans="1:11" ht="13" thickBot="1">
      <c r="A23" s="53">
        <v>23</v>
      </c>
      <c r="B23" s="60" t="s">
        <v>39</v>
      </c>
      <c r="C23" s="71" t="s">
        <v>17</v>
      </c>
      <c r="D23" s="62">
        <f>+IF(C23="Yes",1,0)</f>
        <v>1</v>
      </c>
      <c r="E23" s="63" t="s">
        <v>40</v>
      </c>
      <c r="G23" s="294">
        <v>5390</v>
      </c>
      <c r="H23" s="252">
        <v>8030</v>
      </c>
      <c r="I23" s="252">
        <v>7250</v>
      </c>
      <c r="J23" s="72"/>
      <c r="K23" s="73"/>
    </row>
    <row r="24" spans="1:11">
      <c r="A24" s="53">
        <v>24</v>
      </c>
      <c r="B24" s="60" t="s">
        <v>41</v>
      </c>
      <c r="C24" s="69" t="s">
        <v>18</v>
      </c>
      <c r="D24" s="74">
        <f>+IF(C24="Yes",1,0)</f>
        <v>0</v>
      </c>
      <c r="E24" s="63" t="s">
        <v>42</v>
      </c>
    </row>
    <row r="25" spans="1:11">
      <c r="A25" s="53">
        <v>25</v>
      </c>
      <c r="B25" s="60" t="s">
        <v>43</v>
      </c>
      <c r="C25" s="69" t="s">
        <v>18</v>
      </c>
      <c r="D25" s="62">
        <f>+IF(C25="Yes",1,0)</f>
        <v>0</v>
      </c>
      <c r="E25" s="63" t="s">
        <v>44</v>
      </c>
    </row>
    <row r="26" spans="1:11" ht="13">
      <c r="A26" s="53">
        <v>26</v>
      </c>
      <c r="B26" s="75" t="s">
        <v>45</v>
      </c>
      <c r="C26" s="75"/>
      <c r="D26" s="75"/>
      <c r="E26" s="76" t="s">
        <v>46</v>
      </c>
      <c r="G26" s="77"/>
    </row>
    <row r="27" spans="1:11">
      <c r="A27" s="53">
        <v>27</v>
      </c>
      <c r="B27" s="60" t="s">
        <v>47</v>
      </c>
      <c r="C27" s="78">
        <f>+HLOOKUP(C18,$G$21:$I$24,3,FALSE)</f>
        <v>5390</v>
      </c>
      <c r="D27" s="62"/>
      <c r="E27" s="63" t="s">
        <v>48</v>
      </c>
    </row>
    <row r="28" spans="1:11">
      <c r="A28" s="53">
        <v>28</v>
      </c>
      <c r="B28" s="60" t="s">
        <v>49</v>
      </c>
      <c r="C28" s="79">
        <v>400</v>
      </c>
      <c r="D28" s="62"/>
      <c r="E28" s="63" t="s">
        <v>50</v>
      </c>
    </row>
    <row r="29" spans="1:11">
      <c r="A29" s="53">
        <v>29</v>
      </c>
      <c r="B29" s="60" t="s">
        <v>51</v>
      </c>
      <c r="C29" s="80">
        <v>29</v>
      </c>
      <c r="D29" s="62"/>
      <c r="E29" s="63" t="s">
        <v>52</v>
      </c>
    </row>
    <row r="30" spans="1:11">
      <c r="A30" s="53">
        <v>30</v>
      </c>
      <c r="B30" s="60" t="s">
        <v>53</v>
      </c>
      <c r="C30" s="78">
        <v>75000</v>
      </c>
      <c r="D30" s="62"/>
      <c r="E30" s="63" t="s">
        <v>54</v>
      </c>
      <c r="H30" s="81"/>
    </row>
    <row r="31" spans="1:11">
      <c r="A31" s="53">
        <v>31</v>
      </c>
      <c r="B31" s="60" t="s">
        <v>55</v>
      </c>
      <c r="C31" s="82">
        <v>0.5</v>
      </c>
      <c r="D31" s="62"/>
      <c r="E31" s="63" t="s">
        <v>54</v>
      </c>
      <c r="H31" s="83"/>
    </row>
    <row r="32" spans="1:11">
      <c r="A32" s="53">
        <v>32</v>
      </c>
      <c r="B32" s="60" t="s">
        <v>56</v>
      </c>
      <c r="C32" s="262">
        <v>1.65</v>
      </c>
      <c r="D32" s="62"/>
      <c r="E32" s="63" t="s">
        <v>57</v>
      </c>
      <c r="H32" s="81"/>
    </row>
    <row r="33" spans="1:9" ht="13">
      <c r="A33" s="53">
        <v>33</v>
      </c>
      <c r="B33" s="60" t="s">
        <v>58</v>
      </c>
      <c r="C33" s="262">
        <v>1</v>
      </c>
      <c r="D33" s="62"/>
      <c r="E33" s="63" t="s">
        <v>57</v>
      </c>
      <c r="H33" s="81"/>
    </row>
    <row r="34" spans="1:9">
      <c r="A34" s="53">
        <v>34</v>
      </c>
      <c r="B34" s="60" t="s">
        <v>59</v>
      </c>
      <c r="C34" s="82">
        <v>0.5</v>
      </c>
      <c r="D34" s="62"/>
      <c r="E34" s="63" t="s">
        <v>60</v>
      </c>
    </row>
    <row r="35" spans="1:9" ht="13">
      <c r="A35" s="53">
        <v>35</v>
      </c>
      <c r="B35" s="75" t="s">
        <v>61</v>
      </c>
      <c r="C35" s="75"/>
      <c r="D35" s="75"/>
      <c r="E35" s="76"/>
      <c r="G35" s="84"/>
    </row>
    <row r="36" spans="1:9">
      <c r="A36" s="53">
        <v>36</v>
      </c>
      <c r="B36" s="60" t="s">
        <v>1907</v>
      </c>
      <c r="C36" s="69" t="s">
        <v>62</v>
      </c>
      <c r="D36" s="62"/>
      <c r="E36" s="63" t="s">
        <v>63</v>
      </c>
    </row>
    <row r="37" spans="1:9" ht="39" customHeight="1">
      <c r="A37" s="53">
        <v>37</v>
      </c>
      <c r="B37" s="85" t="s">
        <v>64</v>
      </c>
      <c r="C37" s="86" t="str">
        <f>+VLOOKUP(C$36,'3-DRG Table'!$A$20:$M$1399,2,FALSE)</f>
        <v>LIVER TRANSPLANT AND/OR INTESTINAL TRANSPLANT</v>
      </c>
      <c r="D37" s="62"/>
      <c r="E37" s="87" t="s">
        <v>65</v>
      </c>
      <c r="G37" s="88"/>
    </row>
    <row r="38" spans="1:9">
      <c r="A38" s="53">
        <v>38</v>
      </c>
      <c r="B38" s="85" t="s">
        <v>66</v>
      </c>
      <c r="C38" s="89">
        <f>+VLOOKUP(C36,'3-DRG Table'!$A$20:$C$1399,3,FALSE)</f>
        <v>7.3</v>
      </c>
      <c r="D38" s="62"/>
      <c r="E38" s="87" t="s">
        <v>65</v>
      </c>
    </row>
    <row r="39" spans="1:9" ht="13">
      <c r="A39" s="53">
        <v>39</v>
      </c>
      <c r="B39" s="75" t="s">
        <v>67</v>
      </c>
      <c r="C39" s="75"/>
      <c r="D39" s="75"/>
      <c r="E39" s="76"/>
    </row>
    <row r="40" spans="1:9">
      <c r="A40" s="53">
        <v>40</v>
      </c>
      <c r="B40" s="60" t="s">
        <v>68</v>
      </c>
      <c r="C40" s="90" t="str">
        <f>+C24</f>
        <v>No</v>
      </c>
      <c r="D40" s="62">
        <f>+IF(C40="Yes",1,0)</f>
        <v>0</v>
      </c>
      <c r="E40" s="63" t="s">
        <v>69</v>
      </c>
      <c r="G40" s="91"/>
      <c r="I40" s="92"/>
    </row>
    <row r="41" spans="1:9">
      <c r="A41" s="53">
        <v>41</v>
      </c>
      <c r="B41" s="60" t="s">
        <v>70</v>
      </c>
      <c r="C41" s="90" t="str">
        <f>+IF(C21&gt;C29,"Yes","No")</f>
        <v>No</v>
      </c>
      <c r="D41" s="62">
        <f>+IF(C41="Yes",1,0)</f>
        <v>0</v>
      </c>
      <c r="E41" s="63" t="s">
        <v>71</v>
      </c>
    </row>
    <row r="42" spans="1:9">
      <c r="A42" s="53">
        <v>42</v>
      </c>
      <c r="B42" s="60" t="s">
        <v>72</v>
      </c>
      <c r="C42" s="90" t="str">
        <f>+C25</f>
        <v>No</v>
      </c>
      <c r="D42" s="62">
        <f>+IF(C42="Yes",1,0)</f>
        <v>0</v>
      </c>
      <c r="E42" s="63" t="s">
        <v>73</v>
      </c>
    </row>
    <row r="43" spans="1:9">
      <c r="A43" s="53">
        <v>43</v>
      </c>
      <c r="B43" s="60" t="s">
        <v>74</v>
      </c>
      <c r="C43" s="93">
        <f>+IF(SUM(D40:D42)=3,C21*C28,0)</f>
        <v>0</v>
      </c>
      <c r="D43" s="62"/>
      <c r="E43" s="63" t="s">
        <v>75</v>
      </c>
    </row>
    <row r="44" spans="1:9" ht="13">
      <c r="A44" s="53">
        <v>44</v>
      </c>
      <c r="B44" s="75" t="s">
        <v>76</v>
      </c>
      <c r="C44" s="75"/>
      <c r="D44" s="75"/>
      <c r="E44" s="76"/>
    </row>
    <row r="45" spans="1:9">
      <c r="A45" s="53">
        <v>45</v>
      </c>
      <c r="B45" s="60" t="s">
        <v>77</v>
      </c>
      <c r="C45" s="94">
        <f>+VLOOKUP(C36,'3-DRG Table'!$A$20:$G$1399,7,FALSE)</f>
        <v>7.5754999999999999</v>
      </c>
      <c r="D45" s="62"/>
      <c r="E45" s="63" t="s">
        <v>65</v>
      </c>
    </row>
    <row r="46" spans="1:9">
      <c r="A46" s="53">
        <v>46</v>
      </c>
      <c r="B46" s="60" t="s">
        <v>78</v>
      </c>
      <c r="C46" s="93">
        <f>+ROUND(C27*C45,2)</f>
        <v>40831.949999999997</v>
      </c>
      <c r="D46" s="62"/>
      <c r="E46" s="63" t="s">
        <v>79</v>
      </c>
    </row>
    <row r="47" spans="1:9">
      <c r="A47" s="53">
        <v>47</v>
      </c>
      <c r="B47" s="60" t="s">
        <v>80</v>
      </c>
      <c r="C47" s="90" t="str">
        <f>VLOOKUP(C36,'3-DRG Table'!A19:L1399,9,FALSE)</f>
        <v>No</v>
      </c>
      <c r="D47" s="62">
        <f>+IF(C47="Y",1,0)</f>
        <v>0</v>
      </c>
      <c r="E47" s="63" t="s">
        <v>65</v>
      </c>
    </row>
    <row r="48" spans="1:9">
      <c r="A48" s="53">
        <v>48</v>
      </c>
      <c r="B48" s="60" t="s">
        <v>81</v>
      </c>
      <c r="C48" s="90" t="str">
        <f>VLOOKUP(C36,'3-DRG Table'!A19:L1399,10,FALSE)</f>
        <v>Yes</v>
      </c>
      <c r="D48" s="62"/>
      <c r="E48" s="63" t="s">
        <v>82</v>
      </c>
    </row>
    <row r="49" spans="1:5" ht="25">
      <c r="A49" s="53">
        <v>49</v>
      </c>
      <c r="B49" s="60" t="s">
        <v>83</v>
      </c>
      <c r="C49" s="95">
        <f>IF(AND(C23="YES",C47="YES"),ROUND(C32*C46,2),IF(AND(C23="no",C48="yes"),ROUND(C33*C46,2),C46))</f>
        <v>40831.949999999997</v>
      </c>
      <c r="D49" s="62"/>
      <c r="E49" s="96" t="s">
        <v>84</v>
      </c>
    </row>
    <row r="50" spans="1:5" ht="13">
      <c r="A50" s="53">
        <v>50</v>
      </c>
      <c r="B50" s="75" t="s">
        <v>85</v>
      </c>
      <c r="C50" s="75"/>
      <c r="D50" s="75"/>
      <c r="E50" s="76"/>
    </row>
    <row r="51" spans="1:5">
      <c r="A51" s="53">
        <v>51</v>
      </c>
      <c r="B51" s="60" t="s">
        <v>86</v>
      </c>
      <c r="C51" s="90" t="str">
        <f>+C22</f>
        <v>Yes</v>
      </c>
      <c r="D51" s="62"/>
      <c r="E51" s="63" t="s">
        <v>87</v>
      </c>
    </row>
    <row r="52" spans="1:5">
      <c r="A52" s="53">
        <v>52</v>
      </c>
      <c r="B52" s="60" t="s">
        <v>88</v>
      </c>
      <c r="C52" s="97">
        <f>IF(C51="Yes",ROUND((C49/C38)*(C20+1),2),"N/A")</f>
        <v>55934.18</v>
      </c>
      <c r="D52" s="62"/>
      <c r="E52" s="63" t="s">
        <v>89</v>
      </c>
    </row>
    <row r="53" spans="1:5">
      <c r="A53" s="53">
        <v>53</v>
      </c>
      <c r="B53" s="60" t="s">
        <v>90</v>
      </c>
      <c r="C53" s="98" t="str">
        <f>IF(C51="No","N/A",IF(C52&lt;C49,"Yes","No"))</f>
        <v>No</v>
      </c>
      <c r="D53" s="62"/>
      <c r="E53" s="63" t="s">
        <v>91</v>
      </c>
    </row>
    <row r="54" spans="1:5">
      <c r="A54" s="53">
        <v>54</v>
      </c>
      <c r="B54" s="60" t="s">
        <v>92</v>
      </c>
      <c r="C54" s="98">
        <f>IF(C53="Yes",C52,C49)</f>
        <v>40831.949999999997</v>
      </c>
      <c r="D54" s="62"/>
      <c r="E54" s="63" t="s">
        <v>93</v>
      </c>
    </row>
    <row r="55" spans="1:5" ht="13">
      <c r="A55" s="53">
        <v>55</v>
      </c>
      <c r="B55" s="75" t="s">
        <v>94</v>
      </c>
      <c r="C55" s="75"/>
      <c r="D55" s="75"/>
      <c r="E55" s="76"/>
    </row>
    <row r="56" spans="1:5">
      <c r="A56" s="53">
        <v>56</v>
      </c>
      <c r="B56" s="60" t="s">
        <v>95</v>
      </c>
      <c r="C56" s="98">
        <f>IF(C43=0,C19*C17,0)</f>
        <v>1000000</v>
      </c>
      <c r="D56" s="62"/>
      <c r="E56" s="63" t="s">
        <v>96</v>
      </c>
    </row>
    <row r="57" spans="1:5">
      <c r="A57" s="53">
        <v>57</v>
      </c>
      <c r="B57" s="60" t="s">
        <v>97</v>
      </c>
      <c r="C57" s="98">
        <f>+C54-C56</f>
        <v>-959168.05</v>
      </c>
      <c r="D57" s="62"/>
      <c r="E57" s="63" t="s">
        <v>98</v>
      </c>
    </row>
    <row r="58" spans="1:5">
      <c r="A58" s="53">
        <v>58</v>
      </c>
      <c r="B58" s="60" t="s">
        <v>99</v>
      </c>
      <c r="C58" s="95" t="str">
        <f>+IF(C57&lt;-C30,"Yes","No")</f>
        <v>Yes</v>
      </c>
      <c r="D58" s="62"/>
      <c r="E58" s="63" t="s">
        <v>100</v>
      </c>
    </row>
    <row r="59" spans="1:5">
      <c r="A59" s="53">
        <v>59</v>
      </c>
      <c r="B59" s="60" t="s">
        <v>101</v>
      </c>
      <c r="C59" s="98">
        <f>+IF(C58="Yes",((-C57-C30)*C31),0)</f>
        <v>442084.02500000002</v>
      </c>
      <c r="D59" s="62"/>
      <c r="E59" s="63" t="s">
        <v>102</v>
      </c>
    </row>
    <row r="60" spans="1:5">
      <c r="A60" s="53">
        <v>60</v>
      </c>
      <c r="B60" s="60" t="s">
        <v>92</v>
      </c>
      <c r="C60" s="98">
        <f>+C54+C59</f>
        <v>482915.97500000003</v>
      </c>
      <c r="D60" s="62"/>
      <c r="E60" s="63" t="s">
        <v>103</v>
      </c>
    </row>
    <row r="61" spans="1:5" ht="13">
      <c r="A61" s="53">
        <v>61</v>
      </c>
      <c r="B61" s="75" t="s">
        <v>104</v>
      </c>
      <c r="C61" s="75"/>
      <c r="D61" s="75"/>
      <c r="E61" s="76"/>
    </row>
    <row r="62" spans="1:5">
      <c r="A62" s="53">
        <v>62</v>
      </c>
      <c r="B62" s="60" t="s">
        <v>105</v>
      </c>
      <c r="C62" s="90" t="str">
        <f>+IF(C21&lt;C20,"Yes","No")</f>
        <v>Yes</v>
      </c>
      <c r="D62" s="62"/>
      <c r="E62" s="63" t="s">
        <v>106</v>
      </c>
    </row>
    <row r="63" spans="1:5">
      <c r="A63" s="53">
        <v>63</v>
      </c>
      <c r="B63" s="60" t="s">
        <v>107</v>
      </c>
      <c r="C63" s="98">
        <f>IF(C62="Yes",ROUND((C60/C38)*C21,2),"N/A")</f>
        <v>529222.99</v>
      </c>
      <c r="D63" s="62"/>
      <c r="E63" s="63" t="s">
        <v>108</v>
      </c>
    </row>
    <row r="64" spans="1:5">
      <c r="A64" s="53">
        <v>64</v>
      </c>
      <c r="B64" s="60" t="s">
        <v>109</v>
      </c>
      <c r="C64" s="90" t="str">
        <f>+IF(C63="N/A","N/A",IF(C63&lt;C60,"Yes","No"))</f>
        <v>No</v>
      </c>
      <c r="D64" s="62"/>
      <c r="E64" s="63" t="s">
        <v>110</v>
      </c>
    </row>
    <row r="65" spans="1:6">
      <c r="A65" s="53">
        <v>65</v>
      </c>
      <c r="B65" s="60" t="s">
        <v>92</v>
      </c>
      <c r="C65" s="95">
        <f>IF(C64="YES",C63,C60)</f>
        <v>482915.97500000003</v>
      </c>
      <c r="D65" s="62"/>
      <c r="E65" s="63" t="s">
        <v>111</v>
      </c>
    </row>
    <row r="66" spans="1:6" ht="13">
      <c r="A66" s="53">
        <v>66</v>
      </c>
      <c r="B66" s="75" t="s">
        <v>112</v>
      </c>
      <c r="C66" s="75"/>
      <c r="D66" s="75"/>
      <c r="E66" s="76"/>
    </row>
    <row r="67" spans="1:6">
      <c r="A67" s="53">
        <v>67</v>
      </c>
      <c r="B67" s="60" t="s">
        <v>113</v>
      </c>
      <c r="C67" s="61">
        <v>0</v>
      </c>
      <c r="D67" s="62"/>
      <c r="E67" s="63"/>
    </row>
    <row r="68" spans="1:6">
      <c r="A68" s="53">
        <v>68</v>
      </c>
      <c r="B68" s="60" t="s">
        <v>114</v>
      </c>
      <c r="C68" s="98">
        <f>+C65+C67</f>
        <v>482915.97500000003</v>
      </c>
      <c r="D68" s="62"/>
      <c r="E68" s="99" t="s">
        <v>115</v>
      </c>
    </row>
    <row r="69" spans="1:6" ht="13">
      <c r="A69" s="53">
        <v>69</v>
      </c>
      <c r="B69" s="75" t="s">
        <v>116</v>
      </c>
      <c r="C69" s="75"/>
      <c r="D69" s="75"/>
      <c r="E69" s="76"/>
    </row>
    <row r="70" spans="1:6">
      <c r="A70" s="53">
        <v>70</v>
      </c>
      <c r="B70" s="60" t="s">
        <v>117</v>
      </c>
      <c r="C70" s="69" t="s">
        <v>18</v>
      </c>
      <c r="D70" s="62"/>
      <c r="E70" s="63"/>
    </row>
    <row r="71" spans="1:6">
      <c r="A71" s="53">
        <v>71</v>
      </c>
      <c r="B71" s="60" t="s">
        <v>114</v>
      </c>
      <c r="C71" s="95">
        <f>+IF(C70="Yes",C68*C34,C68)</f>
        <v>482915.97500000003</v>
      </c>
      <c r="D71" s="62"/>
      <c r="E71" s="63" t="s">
        <v>118</v>
      </c>
    </row>
    <row r="72" spans="1:6" ht="13">
      <c r="A72" s="53">
        <v>72</v>
      </c>
      <c r="B72" s="75" t="s">
        <v>119</v>
      </c>
      <c r="C72" s="75"/>
      <c r="D72" s="75"/>
      <c r="E72" s="76"/>
    </row>
    <row r="73" spans="1:6">
      <c r="A73" s="53">
        <v>73</v>
      </c>
      <c r="B73" s="60" t="s">
        <v>114</v>
      </c>
      <c r="C73" s="98">
        <f>+IF(C43&gt;0,C43,C71)</f>
        <v>482915.97500000003</v>
      </c>
      <c r="D73" s="62"/>
      <c r="E73" s="100" t="s">
        <v>120</v>
      </c>
    </row>
    <row r="74" spans="1:6">
      <c r="A74" s="53">
        <v>74</v>
      </c>
      <c r="B74" s="60" t="s">
        <v>121</v>
      </c>
      <c r="C74" s="98">
        <f>+IF(C73&gt;C17,C17,C73)</f>
        <v>482915.97500000003</v>
      </c>
      <c r="D74" s="62"/>
      <c r="E74" s="100" t="s">
        <v>122</v>
      </c>
    </row>
    <row r="75" spans="1:6">
      <c r="A75" s="53">
        <v>75</v>
      </c>
      <c r="B75" s="60" t="s">
        <v>123</v>
      </c>
      <c r="C75" s="61">
        <v>0</v>
      </c>
      <c r="D75" s="62"/>
      <c r="E75" s="63"/>
    </row>
    <row r="76" spans="1:6" s="101" customFormat="1">
      <c r="A76" s="53">
        <v>76</v>
      </c>
      <c r="B76" s="60" t="s">
        <v>124</v>
      </c>
      <c r="C76" s="61">
        <v>0</v>
      </c>
      <c r="D76" s="62"/>
      <c r="E76" s="63"/>
      <c r="F76" s="35"/>
    </row>
    <row r="77" spans="1:6">
      <c r="A77" s="53">
        <v>77</v>
      </c>
      <c r="B77" s="60" t="s">
        <v>1910</v>
      </c>
      <c r="C77" s="61">
        <v>0</v>
      </c>
      <c r="D77" s="62"/>
      <c r="E77" s="63"/>
    </row>
    <row r="78" spans="1:6" ht="13.5" thickBot="1">
      <c r="A78" s="53">
        <v>78</v>
      </c>
      <c r="B78" s="60" t="s">
        <v>125</v>
      </c>
      <c r="C78" s="102">
        <f>+C74-C75-C76-C77</f>
        <v>482915.97500000003</v>
      </c>
      <c r="D78" s="62"/>
      <c r="E78" s="63" t="s">
        <v>126</v>
      </c>
    </row>
    <row r="79" spans="1:6" ht="13" thickBot="1">
      <c r="B79" s="103">
        <v>44835</v>
      </c>
      <c r="C79" s="104"/>
      <c r="D79" s="104"/>
      <c r="E79" s="105"/>
    </row>
  </sheetData>
  <sheetProtection algorithmName="SHA-512" hashValue="VrIJNUrzcQkgIT/QzMSK4dmeP+W7IJP8TDezpbCcbsZonFqCDnrh9vowzjhQs8BdbDw89cR/egfZ/R9Hu4j+JQ==" saltValue="81RR2Q8iWA6lztO3QL1X3A==" spinCount="100000" sheet="1" objects="1" scenarios="1"/>
  <dataValidations count="2">
    <dataValidation type="list" allowBlank="1" showInputMessage="1" showErrorMessage="1" sqref="C70 C22:C25" xr:uid="{39A27A5C-5370-498F-8695-6458D106A3F6}">
      <formula1>$G$14:$H$14</formula1>
    </dataValidation>
    <dataValidation type="list" allowBlank="1" showInputMessage="1" showErrorMessage="1" sqref="C18" xr:uid="{F2EBC92F-3423-4A61-B0C4-3D35CB9B61A8}">
      <formula1>$G$21:$I$21</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6BAB2-0749-4CAC-B23F-8BD139DC47E4}">
  <dimension ref="A1:R1350"/>
  <sheetViews>
    <sheetView workbookViewId="0">
      <selection activeCell="B6" sqref="B6"/>
    </sheetView>
  </sheetViews>
  <sheetFormatPr defaultColWidth="20.7265625" defaultRowHeight="12.5"/>
  <cols>
    <col min="1" max="1" width="7.26953125" style="106" customWidth="1"/>
    <col min="2" max="2" width="63.1796875" style="106" customWidth="1"/>
    <col min="3" max="3" width="9.453125" style="183" customWidth="1"/>
    <col min="4" max="4" width="8.54296875" style="184" customWidth="1"/>
    <col min="5" max="5" width="16.54296875" style="184" customWidth="1"/>
    <col min="6" max="6" width="10.7265625" style="117" customWidth="1"/>
    <col min="7" max="7" width="9.81640625" style="185" customWidth="1"/>
    <col min="8" max="8" width="12.81640625" style="186" customWidth="1"/>
    <col min="9" max="9" width="8.81640625" style="187" customWidth="1"/>
    <col min="10" max="10" width="9" style="187" customWidth="1"/>
    <col min="11" max="11" width="24.26953125" style="117" customWidth="1"/>
    <col min="12" max="12" width="20.453125" style="117" customWidth="1"/>
    <col min="13" max="16384" width="20.7265625" style="117"/>
  </cols>
  <sheetData>
    <row r="1" spans="1:12" ht="13.5" thickBot="1">
      <c r="A1" s="109"/>
      <c r="B1" s="23"/>
      <c r="C1" s="110"/>
      <c r="D1" s="111"/>
      <c r="E1" s="112"/>
      <c r="F1" s="113"/>
      <c r="G1" s="114"/>
      <c r="H1" s="115"/>
      <c r="I1" s="116"/>
      <c r="J1" s="116"/>
      <c r="K1" s="113"/>
      <c r="L1" s="113"/>
    </row>
    <row r="2" spans="1:12" ht="13">
      <c r="A2" s="118" t="s">
        <v>127</v>
      </c>
      <c r="B2" s="119"/>
      <c r="C2" s="119"/>
      <c r="D2" s="119"/>
      <c r="E2" s="119"/>
      <c r="F2" s="119"/>
      <c r="G2" s="119"/>
      <c r="H2" s="119"/>
      <c r="I2" s="119"/>
      <c r="J2" s="119"/>
      <c r="K2" s="119"/>
      <c r="L2" s="120"/>
    </row>
    <row r="3" spans="1:12" ht="13.5" thickBot="1">
      <c r="A3" s="121" t="s">
        <v>1961</v>
      </c>
      <c r="B3" s="122"/>
      <c r="C3" s="122"/>
      <c r="D3" s="122"/>
      <c r="E3" s="122"/>
      <c r="F3" s="122"/>
      <c r="G3" s="122"/>
      <c r="H3" s="122"/>
      <c r="I3" s="122"/>
      <c r="J3" s="122"/>
      <c r="K3" s="122"/>
      <c r="L3" s="123"/>
    </row>
    <row r="4" spans="1:12" ht="15" customHeight="1">
      <c r="A4" s="124"/>
      <c r="B4" s="125" t="s">
        <v>128</v>
      </c>
      <c r="C4" s="126"/>
      <c r="D4" s="126"/>
      <c r="E4" s="126"/>
      <c r="F4" s="126"/>
      <c r="G4" s="126"/>
      <c r="H4" s="126"/>
      <c r="I4" s="126"/>
      <c r="J4" s="126"/>
      <c r="K4" s="126"/>
      <c r="L4" s="127"/>
    </row>
    <row r="5" spans="1:12" s="289" customFormat="1" ht="25.5" customHeight="1">
      <c r="A5" s="286"/>
      <c r="B5" s="287" t="s">
        <v>129</v>
      </c>
      <c r="C5" s="287"/>
      <c r="D5" s="287"/>
      <c r="E5" s="287"/>
      <c r="F5" s="287"/>
      <c r="G5" s="287"/>
      <c r="H5" s="287"/>
      <c r="I5" s="287"/>
      <c r="J5" s="287"/>
      <c r="K5" s="287"/>
      <c r="L5" s="288"/>
    </row>
    <row r="6" spans="1:12" s="289" customFormat="1" ht="25.5" customHeight="1">
      <c r="A6" s="286"/>
      <c r="B6" s="287" t="s">
        <v>1962</v>
      </c>
      <c r="C6" s="287"/>
      <c r="D6" s="287"/>
      <c r="E6" s="287"/>
      <c r="F6" s="287"/>
      <c r="G6" s="287"/>
      <c r="H6" s="287"/>
      <c r="I6" s="287"/>
      <c r="J6" s="287"/>
      <c r="K6" s="287"/>
      <c r="L6" s="288"/>
    </row>
    <row r="7" spans="1:12" s="291" customFormat="1" ht="25.5" customHeight="1">
      <c r="A7" s="290"/>
      <c r="B7" s="287" t="s">
        <v>1963</v>
      </c>
      <c r="C7" s="287"/>
      <c r="D7" s="287"/>
      <c r="E7" s="287"/>
      <c r="F7" s="287"/>
      <c r="G7" s="287"/>
      <c r="H7" s="287"/>
      <c r="I7" s="287"/>
      <c r="J7" s="287"/>
      <c r="K7" s="287"/>
      <c r="L7" s="288"/>
    </row>
    <row r="8" spans="1:12" s="291" customFormat="1" ht="25.5" customHeight="1">
      <c r="A8" s="290"/>
      <c r="B8" s="292" t="s">
        <v>1923</v>
      </c>
      <c r="C8" s="290"/>
      <c r="D8" s="290"/>
      <c r="E8" s="290"/>
      <c r="F8" s="290"/>
      <c r="G8" s="290"/>
      <c r="H8" s="290"/>
      <c r="I8" s="290"/>
      <c r="J8" s="290"/>
      <c r="K8" s="290"/>
      <c r="L8" s="293"/>
    </row>
    <row r="9" spans="1:12" s="291" customFormat="1" ht="25.5" customHeight="1">
      <c r="A9" s="290"/>
      <c r="B9" s="287" t="s">
        <v>1924</v>
      </c>
      <c r="C9" s="287"/>
      <c r="D9" s="287"/>
      <c r="E9" s="287"/>
      <c r="F9" s="287"/>
      <c r="G9" s="287"/>
      <c r="H9" s="287"/>
      <c r="I9" s="287"/>
      <c r="J9" s="287"/>
      <c r="K9" s="287"/>
      <c r="L9" s="288"/>
    </row>
    <row r="10" spans="1:12" s="291" customFormat="1" ht="25.5" customHeight="1">
      <c r="A10" s="290"/>
      <c r="B10" s="287" t="s">
        <v>1925</v>
      </c>
      <c r="C10" s="287"/>
      <c r="D10" s="287"/>
      <c r="E10" s="287"/>
      <c r="F10" s="287"/>
      <c r="G10" s="287"/>
      <c r="H10" s="287"/>
      <c r="I10" s="287"/>
      <c r="J10" s="287"/>
      <c r="K10" s="287"/>
      <c r="L10" s="288"/>
    </row>
    <row r="11" spans="1:12" s="291" customFormat="1" ht="25.5" customHeight="1">
      <c r="A11" s="290"/>
      <c r="B11" s="287" t="s">
        <v>1926</v>
      </c>
      <c r="C11" s="287"/>
      <c r="D11" s="287"/>
      <c r="E11" s="287"/>
      <c r="F11" s="287"/>
      <c r="G11" s="287"/>
      <c r="H11" s="287"/>
      <c r="I11" s="287"/>
      <c r="J11" s="287"/>
      <c r="K11" s="287"/>
      <c r="L11" s="288"/>
    </row>
    <row r="12" spans="1:12" s="291" customFormat="1" ht="25.5" customHeight="1">
      <c r="A12" s="290"/>
      <c r="B12" s="287" t="s">
        <v>1927</v>
      </c>
      <c r="C12" s="287"/>
      <c r="D12" s="287"/>
      <c r="E12" s="287"/>
      <c r="F12" s="287"/>
      <c r="G12" s="287"/>
      <c r="H12" s="287"/>
      <c r="I12" s="287"/>
      <c r="J12" s="287"/>
      <c r="K12" s="287"/>
      <c r="L12" s="288"/>
    </row>
    <row r="13" spans="1:12" s="289" customFormat="1" ht="51" customHeight="1">
      <c r="A13" s="286"/>
      <c r="B13" s="287" t="s">
        <v>1908</v>
      </c>
      <c r="C13" s="287"/>
      <c r="D13" s="287"/>
      <c r="E13" s="287"/>
      <c r="F13" s="287"/>
      <c r="G13" s="287"/>
      <c r="H13" s="287"/>
      <c r="I13" s="287"/>
      <c r="J13" s="287"/>
      <c r="K13" s="287"/>
      <c r="L13" s="288"/>
    </row>
    <row r="14" spans="1:12" s="289" customFormat="1" ht="25.5" customHeight="1">
      <c r="A14" s="286"/>
      <c r="B14" s="287" t="s">
        <v>1964</v>
      </c>
      <c r="C14" s="287"/>
      <c r="D14" s="287"/>
      <c r="E14" s="287"/>
      <c r="F14" s="287"/>
      <c r="G14" s="287"/>
      <c r="H14" s="287"/>
      <c r="I14" s="287"/>
      <c r="J14" s="287"/>
      <c r="K14" s="287"/>
      <c r="L14" s="288"/>
    </row>
    <row r="15" spans="1:12" s="289" customFormat="1" ht="25">
      <c r="A15" s="286"/>
      <c r="B15" s="287" t="s">
        <v>1965</v>
      </c>
      <c r="C15" s="287"/>
      <c r="D15" s="287"/>
      <c r="E15" s="287"/>
      <c r="F15" s="287"/>
      <c r="G15" s="287"/>
      <c r="H15" s="287"/>
      <c r="I15" s="287"/>
      <c r="J15" s="287"/>
      <c r="K15" s="287"/>
      <c r="L15" s="288"/>
    </row>
    <row r="16" spans="1:12" s="35" customFormat="1" ht="77">
      <c r="A16" s="131"/>
      <c r="B16" s="128" t="s">
        <v>130</v>
      </c>
      <c r="C16" s="128"/>
      <c r="D16" s="128"/>
      <c r="E16" s="128"/>
      <c r="F16" s="128"/>
      <c r="G16" s="128"/>
      <c r="H16" s="128"/>
      <c r="I16" s="128"/>
      <c r="J16" s="128"/>
      <c r="K16" s="128"/>
      <c r="L16" s="129"/>
    </row>
    <row r="17" spans="1:18">
      <c r="A17" s="124"/>
      <c r="B17" s="128" t="s">
        <v>131</v>
      </c>
      <c r="C17" s="132"/>
      <c r="D17" s="132"/>
      <c r="E17" s="132"/>
      <c r="F17" s="132"/>
      <c r="G17" s="132"/>
      <c r="H17" s="132"/>
      <c r="I17" s="132"/>
      <c r="J17" s="132"/>
      <c r="K17" s="132"/>
      <c r="L17" s="133"/>
    </row>
    <row r="18" spans="1:18" ht="13">
      <c r="A18" s="134" t="s">
        <v>12</v>
      </c>
      <c r="B18" s="135" t="s">
        <v>13</v>
      </c>
      <c r="C18" s="136" t="s">
        <v>14</v>
      </c>
      <c r="D18" s="137" t="s">
        <v>15</v>
      </c>
      <c r="E18" s="137" t="s">
        <v>16</v>
      </c>
      <c r="F18" s="135" t="s">
        <v>132</v>
      </c>
      <c r="G18" s="135" t="s">
        <v>133</v>
      </c>
      <c r="H18" s="135" t="s">
        <v>134</v>
      </c>
      <c r="I18" s="135" t="s">
        <v>135</v>
      </c>
      <c r="J18" s="135" t="s">
        <v>136</v>
      </c>
      <c r="K18" s="135" t="s">
        <v>137</v>
      </c>
      <c r="L18" s="138" t="s">
        <v>138</v>
      </c>
    </row>
    <row r="19" spans="1:18" ht="13">
      <c r="A19" s="139"/>
      <c r="B19" s="140"/>
      <c r="C19" s="141"/>
      <c r="D19" s="142"/>
      <c r="E19" s="142"/>
      <c r="F19" s="140"/>
      <c r="G19" s="143"/>
      <c r="H19" s="144"/>
      <c r="I19" s="144"/>
      <c r="J19" s="144"/>
      <c r="K19" s="145" t="s">
        <v>139</v>
      </c>
      <c r="L19" s="146"/>
    </row>
    <row r="20" spans="1:18" s="149" customFormat="1" ht="65">
      <c r="A20" s="139" t="s">
        <v>140</v>
      </c>
      <c r="B20" s="140" t="s">
        <v>141</v>
      </c>
      <c r="C20" s="141" t="s">
        <v>142</v>
      </c>
      <c r="D20" s="142" t="s">
        <v>143</v>
      </c>
      <c r="E20" s="142" t="s">
        <v>144</v>
      </c>
      <c r="F20" s="140" t="s">
        <v>145</v>
      </c>
      <c r="G20" s="143" t="s">
        <v>146</v>
      </c>
      <c r="H20" s="144" t="s">
        <v>147</v>
      </c>
      <c r="I20" s="144" t="s">
        <v>148</v>
      </c>
      <c r="J20" s="144" t="s">
        <v>81</v>
      </c>
      <c r="K20" s="147" t="s">
        <v>149</v>
      </c>
      <c r="L20" s="148" t="s">
        <v>150</v>
      </c>
      <c r="M20" s="117"/>
      <c r="N20" s="117"/>
      <c r="O20" s="117"/>
      <c r="P20" s="117"/>
      <c r="Q20" s="117"/>
      <c r="R20" s="117"/>
    </row>
    <row r="21" spans="1:18" s="162" customFormat="1">
      <c r="A21" s="150" t="s">
        <v>62</v>
      </c>
      <c r="B21" s="151" t="s">
        <v>1632</v>
      </c>
      <c r="C21" s="152">
        <v>7.3</v>
      </c>
      <c r="D21" s="153">
        <v>6.2325999999999997</v>
      </c>
      <c r="E21" s="154">
        <v>7.5754999999999999</v>
      </c>
      <c r="F21" s="155">
        <v>1</v>
      </c>
      <c r="G21" s="156">
        <f>ROUND(F21*E21,4)</f>
        <v>7.5754999999999999</v>
      </c>
      <c r="H21" s="157">
        <f>ROUND(G21*'2-Calculator'!C27,2)</f>
        <v>40831.949999999997</v>
      </c>
      <c r="I21" s="158" t="s">
        <v>18</v>
      </c>
      <c r="J21" s="158" t="s">
        <v>17</v>
      </c>
      <c r="K21" s="159" t="s">
        <v>151</v>
      </c>
      <c r="L21" s="160" t="s">
        <v>152</v>
      </c>
      <c r="M21" s="161"/>
      <c r="N21" s="244"/>
      <c r="O21" s="149"/>
      <c r="P21" s="149"/>
      <c r="Q21" s="149"/>
      <c r="R21" s="149"/>
    </row>
    <row r="22" spans="1:18">
      <c r="A22" s="150" t="s">
        <v>153</v>
      </c>
      <c r="B22" s="151" t="s">
        <v>1632</v>
      </c>
      <c r="C22" s="152">
        <v>7.55</v>
      </c>
      <c r="D22" s="153">
        <v>6.7492999999999999</v>
      </c>
      <c r="E22" s="154">
        <v>8.2035999999999998</v>
      </c>
      <c r="F22" s="155">
        <v>1</v>
      </c>
      <c r="G22" s="156">
        <f t="shared" ref="G22:G85" si="0">ROUND(F22*E22,4)</f>
        <v>8.2035999999999998</v>
      </c>
      <c r="H22" s="157">
        <f>ROUND(G22*'2-Calculator'!C27,2)</f>
        <v>44217.4</v>
      </c>
      <c r="I22" s="158" t="s">
        <v>18</v>
      </c>
      <c r="J22" s="158" t="s">
        <v>17</v>
      </c>
      <c r="K22" s="159" t="s">
        <v>151</v>
      </c>
      <c r="L22" s="160" t="s">
        <v>152</v>
      </c>
      <c r="M22" s="161"/>
      <c r="N22" s="244"/>
      <c r="O22" s="149"/>
      <c r="P22" s="149"/>
      <c r="Q22" s="162"/>
      <c r="R22" s="162"/>
    </row>
    <row r="23" spans="1:18">
      <c r="A23" s="150" t="s">
        <v>154</v>
      </c>
      <c r="B23" s="151" t="s">
        <v>1632</v>
      </c>
      <c r="C23" s="152">
        <v>10.6</v>
      </c>
      <c r="D23" s="153">
        <v>8.2408000000000001</v>
      </c>
      <c r="E23" s="154">
        <v>10.016400000000001</v>
      </c>
      <c r="F23" s="155">
        <v>1</v>
      </c>
      <c r="G23" s="156">
        <f t="shared" si="0"/>
        <v>10.016400000000001</v>
      </c>
      <c r="H23" s="157">
        <f>ROUND(G23*'2-Calculator'!C27,2)</f>
        <v>53988.4</v>
      </c>
      <c r="I23" s="158" t="s">
        <v>18</v>
      </c>
      <c r="J23" s="158" t="s">
        <v>17</v>
      </c>
      <c r="K23" s="159" t="s">
        <v>151</v>
      </c>
      <c r="L23" s="160" t="s">
        <v>152</v>
      </c>
      <c r="M23" s="161"/>
      <c r="N23" s="244"/>
      <c r="O23" s="149"/>
      <c r="P23" s="149"/>
    </row>
    <row r="24" spans="1:18">
      <c r="A24" s="163" t="s">
        <v>155</v>
      </c>
      <c r="B24" s="164" t="s">
        <v>1632</v>
      </c>
      <c r="C24" s="165">
        <v>29.45</v>
      </c>
      <c r="D24" s="166">
        <v>14.748100000000001</v>
      </c>
      <c r="E24" s="167">
        <v>17.925899999999999</v>
      </c>
      <c r="F24" s="168">
        <v>1</v>
      </c>
      <c r="G24" s="167">
        <f t="shared" si="0"/>
        <v>17.925899999999999</v>
      </c>
      <c r="H24" s="253">
        <f>ROUND(G24*'2-Calculator'!C27,2)</f>
        <v>96620.6</v>
      </c>
      <c r="I24" s="170" t="s">
        <v>18</v>
      </c>
      <c r="J24" s="170" t="s">
        <v>17</v>
      </c>
      <c r="K24" s="171" t="s">
        <v>151</v>
      </c>
      <c r="L24" s="172" t="s">
        <v>152</v>
      </c>
      <c r="M24" s="161"/>
      <c r="N24" s="244"/>
      <c r="O24" s="149"/>
      <c r="P24" s="149"/>
    </row>
    <row r="25" spans="1:18">
      <c r="A25" s="173" t="s">
        <v>156</v>
      </c>
      <c r="B25" s="174" t="s">
        <v>1633</v>
      </c>
      <c r="C25" s="175">
        <v>11.34</v>
      </c>
      <c r="D25" s="176">
        <v>8.9130000000000003</v>
      </c>
      <c r="E25" s="177">
        <v>10.833500000000001</v>
      </c>
      <c r="F25" s="178">
        <v>1</v>
      </c>
      <c r="G25" s="156">
        <f t="shared" si="0"/>
        <v>10.833500000000001</v>
      </c>
      <c r="H25" s="157">
        <f>ROUND(G25*'2-Calculator'!C27,2)</f>
        <v>58392.57</v>
      </c>
      <c r="I25" s="179" t="s">
        <v>18</v>
      </c>
      <c r="J25" s="179" t="s">
        <v>17</v>
      </c>
      <c r="K25" s="180" t="s">
        <v>151</v>
      </c>
      <c r="L25" s="181" t="s">
        <v>157</v>
      </c>
      <c r="M25" s="161"/>
      <c r="N25" s="244"/>
      <c r="O25" s="149"/>
      <c r="P25" s="149"/>
    </row>
    <row r="26" spans="1:18">
      <c r="A26" s="150" t="s">
        <v>158</v>
      </c>
      <c r="B26" s="151" t="s">
        <v>1633</v>
      </c>
      <c r="C26" s="152">
        <v>14.04</v>
      </c>
      <c r="D26" s="153">
        <v>10.292999999999999</v>
      </c>
      <c r="E26" s="154">
        <v>12.5108</v>
      </c>
      <c r="F26" s="155">
        <v>1</v>
      </c>
      <c r="G26" s="156">
        <f t="shared" si="0"/>
        <v>12.5108</v>
      </c>
      <c r="H26" s="157">
        <f>ROUND(G26*'2-Calculator'!C27,2)</f>
        <v>67433.210000000006</v>
      </c>
      <c r="I26" s="158" t="s">
        <v>18</v>
      </c>
      <c r="J26" s="158" t="s">
        <v>17</v>
      </c>
      <c r="K26" s="159" t="s">
        <v>151</v>
      </c>
      <c r="L26" s="160" t="s">
        <v>157</v>
      </c>
      <c r="M26" s="161"/>
      <c r="N26" s="244"/>
      <c r="O26" s="149"/>
      <c r="P26" s="149"/>
    </row>
    <row r="27" spans="1:18">
      <c r="A27" s="150" t="s">
        <v>159</v>
      </c>
      <c r="B27" s="151" t="s">
        <v>1633</v>
      </c>
      <c r="C27" s="152">
        <v>22.66</v>
      </c>
      <c r="D27" s="153">
        <v>13.027900000000001</v>
      </c>
      <c r="E27" s="154">
        <v>15.835000000000001</v>
      </c>
      <c r="F27" s="155">
        <v>1</v>
      </c>
      <c r="G27" s="156">
        <f t="shared" si="0"/>
        <v>15.835000000000001</v>
      </c>
      <c r="H27" s="157">
        <f>ROUND(G27*'2-Calculator'!C27,2)</f>
        <v>85350.65</v>
      </c>
      <c r="I27" s="158" t="s">
        <v>18</v>
      </c>
      <c r="J27" s="158" t="s">
        <v>17</v>
      </c>
      <c r="K27" s="159" t="s">
        <v>151</v>
      </c>
      <c r="L27" s="160" t="s">
        <v>157</v>
      </c>
      <c r="M27" s="161"/>
      <c r="N27" s="244"/>
      <c r="O27" s="149"/>
      <c r="P27" s="149"/>
    </row>
    <row r="28" spans="1:18">
      <c r="A28" s="163" t="s">
        <v>160</v>
      </c>
      <c r="B28" s="164" t="s">
        <v>1633</v>
      </c>
      <c r="C28" s="165">
        <v>47.53</v>
      </c>
      <c r="D28" s="166">
        <v>22.762</v>
      </c>
      <c r="E28" s="167">
        <v>27.666499999999999</v>
      </c>
      <c r="F28" s="168">
        <v>1</v>
      </c>
      <c r="G28" s="167">
        <f t="shared" si="0"/>
        <v>27.666499999999999</v>
      </c>
      <c r="H28" s="169">
        <f>ROUND(G28*'2-Calculator'!C27,2)</f>
        <v>149122.44</v>
      </c>
      <c r="I28" s="170" t="s">
        <v>18</v>
      </c>
      <c r="J28" s="170" t="s">
        <v>17</v>
      </c>
      <c r="K28" s="171" t="s">
        <v>151</v>
      </c>
      <c r="L28" s="172" t="s">
        <v>157</v>
      </c>
      <c r="M28" s="161"/>
      <c r="N28" s="244"/>
      <c r="O28" s="149"/>
      <c r="P28" s="149"/>
    </row>
    <row r="29" spans="1:18">
      <c r="A29" s="173" t="s">
        <v>161</v>
      </c>
      <c r="B29" s="174" t="s">
        <v>1634</v>
      </c>
      <c r="C29" s="175">
        <v>13.59</v>
      </c>
      <c r="D29" s="176">
        <v>5.0761000000000003</v>
      </c>
      <c r="E29" s="177">
        <v>6.1698000000000004</v>
      </c>
      <c r="F29" s="178">
        <v>1</v>
      </c>
      <c r="G29" s="156">
        <f t="shared" si="0"/>
        <v>6.1698000000000004</v>
      </c>
      <c r="H29" s="254">
        <f>ROUND(G29*'2-Calculator'!$C$27,2)</f>
        <v>33255.22</v>
      </c>
      <c r="I29" s="179" t="s">
        <v>18</v>
      </c>
      <c r="J29" s="179" t="s">
        <v>17</v>
      </c>
      <c r="K29" s="180" t="s">
        <v>151</v>
      </c>
      <c r="L29" s="181" t="s">
        <v>157</v>
      </c>
      <c r="M29" s="161"/>
      <c r="N29" s="244"/>
      <c r="O29" s="149"/>
      <c r="P29" s="149"/>
    </row>
    <row r="30" spans="1:18">
      <c r="A30" s="150" t="s">
        <v>162</v>
      </c>
      <c r="B30" s="151" t="s">
        <v>1634</v>
      </c>
      <c r="C30" s="152">
        <v>18.59</v>
      </c>
      <c r="D30" s="153">
        <v>6.8010999999999999</v>
      </c>
      <c r="E30" s="154">
        <v>8.2665000000000006</v>
      </c>
      <c r="F30" s="155">
        <v>1</v>
      </c>
      <c r="G30" s="156">
        <f t="shared" si="0"/>
        <v>8.2665000000000006</v>
      </c>
      <c r="H30" s="255">
        <f>ROUND(G30*'2-Calculator'!$C$27,2)</f>
        <v>44556.44</v>
      </c>
      <c r="I30" s="158" t="s">
        <v>18</v>
      </c>
      <c r="J30" s="158" t="s">
        <v>17</v>
      </c>
      <c r="K30" s="159" t="s">
        <v>151</v>
      </c>
      <c r="L30" s="160" t="s">
        <v>157</v>
      </c>
      <c r="M30" s="161"/>
      <c r="N30" s="244"/>
      <c r="O30" s="149"/>
      <c r="P30" s="149"/>
    </row>
    <row r="31" spans="1:18">
      <c r="A31" s="150" t="s">
        <v>163</v>
      </c>
      <c r="B31" s="151" t="s">
        <v>1634</v>
      </c>
      <c r="C31" s="152">
        <v>27.46</v>
      </c>
      <c r="D31" s="153">
        <v>9.9719999999999995</v>
      </c>
      <c r="E31" s="154">
        <v>12.120699999999999</v>
      </c>
      <c r="F31" s="155">
        <v>1</v>
      </c>
      <c r="G31" s="156">
        <f t="shared" si="0"/>
        <v>12.120699999999999</v>
      </c>
      <c r="H31" s="255">
        <f>ROUND(G31*'2-Calculator'!$C$27,2)</f>
        <v>65330.57</v>
      </c>
      <c r="I31" s="158" t="s">
        <v>18</v>
      </c>
      <c r="J31" s="158" t="s">
        <v>17</v>
      </c>
      <c r="K31" s="159" t="s">
        <v>151</v>
      </c>
      <c r="L31" s="160" t="s">
        <v>157</v>
      </c>
      <c r="M31" s="161"/>
      <c r="N31" s="244"/>
      <c r="O31" s="149"/>
      <c r="P31" s="149"/>
    </row>
    <row r="32" spans="1:18">
      <c r="A32" s="163" t="s">
        <v>164</v>
      </c>
      <c r="B32" s="164" t="s">
        <v>1634</v>
      </c>
      <c r="C32" s="165">
        <v>38.69</v>
      </c>
      <c r="D32" s="166">
        <v>14.5336</v>
      </c>
      <c r="E32" s="167">
        <v>17.665099999999999</v>
      </c>
      <c r="F32" s="168">
        <v>1</v>
      </c>
      <c r="G32" s="167">
        <f t="shared" si="0"/>
        <v>17.665099999999999</v>
      </c>
      <c r="H32" s="253">
        <f>ROUND(G32*'2-Calculator'!$C$27,2)</f>
        <v>95214.89</v>
      </c>
      <c r="I32" s="170" t="s">
        <v>18</v>
      </c>
      <c r="J32" s="170" t="s">
        <v>17</v>
      </c>
      <c r="K32" s="171" t="s">
        <v>151</v>
      </c>
      <c r="L32" s="172" t="s">
        <v>157</v>
      </c>
      <c r="M32" s="161"/>
      <c r="N32" s="244"/>
      <c r="O32" s="149"/>
      <c r="P32" s="149"/>
    </row>
    <row r="33" spans="1:16">
      <c r="A33" s="173" t="s">
        <v>165</v>
      </c>
      <c r="B33" s="174" t="s">
        <v>1635</v>
      </c>
      <c r="C33" s="175">
        <v>16.11</v>
      </c>
      <c r="D33" s="176">
        <v>3.9716</v>
      </c>
      <c r="E33" s="177">
        <v>4.8273999999999999</v>
      </c>
      <c r="F33" s="178">
        <v>1</v>
      </c>
      <c r="G33" s="156">
        <f t="shared" si="0"/>
        <v>4.8273999999999999</v>
      </c>
      <c r="H33" s="157">
        <f>ROUND(G33*'2-Calculator'!$C$27,2)</f>
        <v>26019.69</v>
      </c>
      <c r="I33" s="179" t="s">
        <v>18</v>
      </c>
      <c r="J33" s="179" t="s">
        <v>17</v>
      </c>
      <c r="K33" s="180" t="s">
        <v>151</v>
      </c>
      <c r="L33" s="181" t="s">
        <v>157</v>
      </c>
      <c r="M33" s="161"/>
      <c r="N33" s="244"/>
      <c r="O33" s="149"/>
      <c r="P33" s="149"/>
    </row>
    <row r="34" spans="1:16">
      <c r="A34" s="150" t="s">
        <v>166</v>
      </c>
      <c r="B34" s="151" t="s">
        <v>1635</v>
      </c>
      <c r="C34" s="152">
        <v>19.309999999999999</v>
      </c>
      <c r="D34" s="153">
        <v>5.4600999999999997</v>
      </c>
      <c r="E34" s="154">
        <v>6.6365999999999996</v>
      </c>
      <c r="F34" s="155">
        <v>1</v>
      </c>
      <c r="G34" s="156">
        <f t="shared" si="0"/>
        <v>6.6365999999999996</v>
      </c>
      <c r="H34" s="157">
        <f>ROUND(G34*'2-Calculator'!$C$27,2)</f>
        <v>35771.269999999997</v>
      </c>
      <c r="I34" s="158" t="s">
        <v>18</v>
      </c>
      <c r="J34" s="158" t="s">
        <v>17</v>
      </c>
      <c r="K34" s="159" t="s">
        <v>151</v>
      </c>
      <c r="L34" s="160" t="s">
        <v>157</v>
      </c>
      <c r="M34" s="161"/>
      <c r="N34" s="244"/>
      <c r="O34" s="149"/>
      <c r="P34" s="149"/>
    </row>
    <row r="35" spans="1:16">
      <c r="A35" s="150" t="s">
        <v>167</v>
      </c>
      <c r="B35" s="151" t="s">
        <v>1635</v>
      </c>
      <c r="C35" s="152">
        <v>23.88</v>
      </c>
      <c r="D35" s="153">
        <v>6.9481000000000002</v>
      </c>
      <c r="E35" s="154">
        <v>8.4451999999999998</v>
      </c>
      <c r="F35" s="155">
        <v>1</v>
      </c>
      <c r="G35" s="156">
        <f t="shared" si="0"/>
        <v>8.4451999999999998</v>
      </c>
      <c r="H35" s="157">
        <f>ROUND(G35*'2-Calculator'!$C$27,2)</f>
        <v>45519.63</v>
      </c>
      <c r="I35" s="158" t="s">
        <v>18</v>
      </c>
      <c r="J35" s="158" t="s">
        <v>17</v>
      </c>
      <c r="K35" s="159" t="s">
        <v>151</v>
      </c>
      <c r="L35" s="160" t="s">
        <v>157</v>
      </c>
      <c r="M35" s="161"/>
      <c r="N35" s="244"/>
      <c r="O35" s="149"/>
      <c r="P35" s="149"/>
    </row>
    <row r="36" spans="1:16">
      <c r="A36" s="163" t="s">
        <v>168</v>
      </c>
      <c r="B36" s="164" t="s">
        <v>1635</v>
      </c>
      <c r="C36" s="165">
        <v>31.41</v>
      </c>
      <c r="D36" s="166">
        <v>9.5792000000000002</v>
      </c>
      <c r="E36" s="167">
        <v>11.6432</v>
      </c>
      <c r="F36" s="168">
        <v>1</v>
      </c>
      <c r="G36" s="167">
        <f t="shared" si="0"/>
        <v>11.6432</v>
      </c>
      <c r="H36" s="169">
        <f>ROUND(G36*'2-Calculator'!$C$27,2)</f>
        <v>62756.85</v>
      </c>
      <c r="I36" s="170" t="s">
        <v>18</v>
      </c>
      <c r="J36" s="170" t="s">
        <v>17</v>
      </c>
      <c r="K36" s="171" t="s">
        <v>151</v>
      </c>
      <c r="L36" s="172" t="s">
        <v>157</v>
      </c>
      <c r="M36" s="161"/>
      <c r="N36" s="244"/>
      <c r="O36" s="149"/>
      <c r="P36" s="149"/>
    </row>
    <row r="37" spans="1:16">
      <c r="A37" s="173" t="s">
        <v>169</v>
      </c>
      <c r="B37" s="174" t="s">
        <v>1480</v>
      </c>
      <c r="C37" s="175">
        <v>6.29</v>
      </c>
      <c r="D37" s="176">
        <v>5.9683999999999999</v>
      </c>
      <c r="E37" s="177">
        <v>7.2544000000000004</v>
      </c>
      <c r="F37" s="178">
        <v>1</v>
      </c>
      <c r="G37" s="156">
        <f t="shared" si="0"/>
        <v>7.2544000000000004</v>
      </c>
      <c r="H37" s="157">
        <f>ROUND(G37*'2-Calculator'!$C$27,2)</f>
        <v>39101.22</v>
      </c>
      <c r="I37" s="179" t="s">
        <v>18</v>
      </c>
      <c r="J37" s="179" t="s">
        <v>17</v>
      </c>
      <c r="K37" s="180" t="s">
        <v>151</v>
      </c>
      <c r="L37" s="181" t="s">
        <v>152</v>
      </c>
      <c r="M37" s="161"/>
      <c r="N37" s="244"/>
      <c r="O37" s="149"/>
      <c r="P37" s="149"/>
    </row>
    <row r="38" spans="1:16">
      <c r="A38" s="150" t="s">
        <v>170</v>
      </c>
      <c r="B38" s="151" t="s">
        <v>1480</v>
      </c>
      <c r="C38" s="152">
        <v>7.14</v>
      </c>
      <c r="D38" s="153">
        <v>7.8747999999999996</v>
      </c>
      <c r="E38" s="154">
        <v>9.5716000000000001</v>
      </c>
      <c r="F38" s="155">
        <v>1</v>
      </c>
      <c r="G38" s="156">
        <f t="shared" si="0"/>
        <v>9.5716000000000001</v>
      </c>
      <c r="H38" s="157">
        <f>ROUND(G38*'2-Calculator'!$C$27,2)</f>
        <v>51590.92</v>
      </c>
      <c r="I38" s="158" t="s">
        <v>18</v>
      </c>
      <c r="J38" s="158" t="s">
        <v>17</v>
      </c>
      <c r="K38" s="159" t="s">
        <v>151</v>
      </c>
      <c r="L38" s="160" t="s">
        <v>152</v>
      </c>
      <c r="M38" s="161"/>
      <c r="N38" s="244"/>
      <c r="O38" s="149"/>
      <c r="P38" s="149"/>
    </row>
    <row r="39" spans="1:16">
      <c r="A39" s="150" t="s">
        <v>171</v>
      </c>
      <c r="B39" s="151" t="s">
        <v>1480</v>
      </c>
      <c r="C39" s="152">
        <v>8.93</v>
      </c>
      <c r="D39" s="153">
        <v>8.7466000000000008</v>
      </c>
      <c r="E39" s="154">
        <v>10.6312</v>
      </c>
      <c r="F39" s="155">
        <v>1</v>
      </c>
      <c r="G39" s="156">
        <f t="shared" si="0"/>
        <v>10.6312</v>
      </c>
      <c r="H39" s="157">
        <f>ROUND(G39*'2-Calculator'!$C$27,2)</f>
        <v>57302.17</v>
      </c>
      <c r="I39" s="158" t="s">
        <v>18</v>
      </c>
      <c r="J39" s="158" t="s">
        <v>17</v>
      </c>
      <c r="K39" s="159" t="s">
        <v>151</v>
      </c>
      <c r="L39" s="160" t="s">
        <v>152</v>
      </c>
      <c r="M39" s="161"/>
      <c r="N39" s="244"/>
      <c r="O39" s="149"/>
      <c r="P39" s="149"/>
    </row>
    <row r="40" spans="1:16">
      <c r="A40" s="163" t="s">
        <v>172</v>
      </c>
      <c r="B40" s="164" t="s">
        <v>1480</v>
      </c>
      <c r="C40" s="165">
        <v>24.06</v>
      </c>
      <c r="D40" s="166">
        <v>13.697100000000001</v>
      </c>
      <c r="E40" s="167">
        <v>16.648399999999999</v>
      </c>
      <c r="F40" s="168">
        <v>1</v>
      </c>
      <c r="G40" s="167">
        <f t="shared" si="0"/>
        <v>16.648399999999999</v>
      </c>
      <c r="H40" s="169">
        <f>ROUND(G40*'2-Calculator'!$C$27,2)</f>
        <v>89734.88</v>
      </c>
      <c r="I40" s="170" t="s">
        <v>18</v>
      </c>
      <c r="J40" s="170" t="s">
        <v>17</v>
      </c>
      <c r="K40" s="171" t="s">
        <v>151</v>
      </c>
      <c r="L40" s="172" t="s">
        <v>152</v>
      </c>
      <c r="M40" s="161"/>
      <c r="N40" s="244"/>
      <c r="O40" s="149"/>
      <c r="P40" s="149"/>
    </row>
    <row r="41" spans="1:16">
      <c r="A41" s="173" t="s">
        <v>173</v>
      </c>
      <c r="B41" s="174" t="s">
        <v>174</v>
      </c>
      <c r="C41" s="175">
        <v>17.95</v>
      </c>
      <c r="D41" s="176">
        <v>5.4903000000000004</v>
      </c>
      <c r="E41" s="177">
        <v>6.6733000000000002</v>
      </c>
      <c r="F41" s="178">
        <v>1</v>
      </c>
      <c r="G41" s="156">
        <f t="shared" si="0"/>
        <v>6.6733000000000002</v>
      </c>
      <c r="H41" s="157">
        <f>ROUND(G41*'2-Calculator'!$C$27,2)</f>
        <v>35969.089999999997</v>
      </c>
      <c r="I41" s="179" t="s">
        <v>18</v>
      </c>
      <c r="J41" s="179" t="s">
        <v>17</v>
      </c>
      <c r="K41" s="180" t="s">
        <v>151</v>
      </c>
      <c r="L41" s="181" t="s">
        <v>157</v>
      </c>
      <c r="M41" s="161"/>
      <c r="N41" s="244"/>
      <c r="O41" s="149"/>
      <c r="P41" s="149"/>
    </row>
    <row r="42" spans="1:16">
      <c r="A42" s="150" t="s">
        <v>175</v>
      </c>
      <c r="B42" s="151" t="s">
        <v>174</v>
      </c>
      <c r="C42" s="152">
        <v>23.75</v>
      </c>
      <c r="D42" s="153">
        <v>7.2533000000000003</v>
      </c>
      <c r="E42" s="154">
        <v>8.8162000000000003</v>
      </c>
      <c r="F42" s="155">
        <v>1</v>
      </c>
      <c r="G42" s="156">
        <f t="shared" si="0"/>
        <v>8.8162000000000003</v>
      </c>
      <c r="H42" s="157">
        <f>ROUND(G42*'2-Calculator'!$C$27,2)</f>
        <v>47519.32</v>
      </c>
      <c r="I42" s="158" t="s">
        <v>18</v>
      </c>
      <c r="J42" s="158" t="s">
        <v>17</v>
      </c>
      <c r="K42" s="159" t="s">
        <v>151</v>
      </c>
      <c r="L42" s="160" t="s">
        <v>157</v>
      </c>
      <c r="M42" s="161"/>
      <c r="N42" s="244"/>
      <c r="O42" s="149"/>
      <c r="P42" s="149"/>
    </row>
    <row r="43" spans="1:16">
      <c r="A43" s="150" t="s">
        <v>176</v>
      </c>
      <c r="B43" s="151" t="s">
        <v>174</v>
      </c>
      <c r="C43" s="152">
        <v>27.51</v>
      </c>
      <c r="D43" s="153">
        <v>9.0105000000000004</v>
      </c>
      <c r="E43" s="154">
        <v>10.952</v>
      </c>
      <c r="F43" s="155">
        <v>1</v>
      </c>
      <c r="G43" s="156">
        <f t="shared" si="0"/>
        <v>10.952</v>
      </c>
      <c r="H43" s="157">
        <f>ROUND(G43*'2-Calculator'!$C$27,2)</f>
        <v>59031.28</v>
      </c>
      <c r="I43" s="158" t="s">
        <v>18</v>
      </c>
      <c r="J43" s="158" t="s">
        <v>17</v>
      </c>
      <c r="K43" s="159" t="s">
        <v>151</v>
      </c>
      <c r="L43" s="160" t="s">
        <v>157</v>
      </c>
      <c r="M43" s="161"/>
      <c r="N43" s="244"/>
      <c r="O43" s="149"/>
      <c r="P43" s="149"/>
    </row>
    <row r="44" spans="1:16">
      <c r="A44" s="163" t="s">
        <v>177</v>
      </c>
      <c r="B44" s="164" t="s">
        <v>174</v>
      </c>
      <c r="C44" s="165">
        <v>46.08</v>
      </c>
      <c r="D44" s="166">
        <v>15.132300000000001</v>
      </c>
      <c r="E44" s="167">
        <v>18.392800000000001</v>
      </c>
      <c r="F44" s="168">
        <v>1</v>
      </c>
      <c r="G44" s="167">
        <f t="shared" si="0"/>
        <v>18.392800000000001</v>
      </c>
      <c r="H44" s="169">
        <f>ROUND(G44*'2-Calculator'!$C$27,2)</f>
        <v>99137.19</v>
      </c>
      <c r="I44" s="170" t="s">
        <v>18</v>
      </c>
      <c r="J44" s="170" t="s">
        <v>17</v>
      </c>
      <c r="K44" s="171" t="s">
        <v>151</v>
      </c>
      <c r="L44" s="172" t="s">
        <v>157</v>
      </c>
      <c r="M44" s="161"/>
      <c r="N44" s="244"/>
      <c r="O44" s="149"/>
      <c r="P44" s="149"/>
    </row>
    <row r="45" spans="1:16">
      <c r="A45" s="173" t="s">
        <v>178</v>
      </c>
      <c r="B45" s="174" t="s">
        <v>1481</v>
      </c>
      <c r="C45" s="175">
        <v>9.86</v>
      </c>
      <c r="D45" s="176">
        <v>3.1818</v>
      </c>
      <c r="E45" s="177">
        <v>3.8673999999999999</v>
      </c>
      <c r="F45" s="178">
        <v>1</v>
      </c>
      <c r="G45" s="156">
        <f t="shared" si="0"/>
        <v>3.8673999999999999</v>
      </c>
      <c r="H45" s="157">
        <f>ROUND(G45*'2-Calculator'!$C$27,2)</f>
        <v>20845.29</v>
      </c>
      <c r="I45" s="179" t="s">
        <v>18</v>
      </c>
      <c r="J45" s="179" t="s">
        <v>17</v>
      </c>
      <c r="K45" s="180" t="s">
        <v>151</v>
      </c>
      <c r="L45" s="181" t="s">
        <v>157</v>
      </c>
      <c r="M45" s="161"/>
      <c r="N45" s="244"/>
      <c r="O45" s="149"/>
      <c r="P45" s="149"/>
    </row>
    <row r="46" spans="1:16">
      <c r="A46" s="150" t="s">
        <v>179</v>
      </c>
      <c r="B46" s="151" t="s">
        <v>1481</v>
      </c>
      <c r="C46" s="152">
        <v>15.9</v>
      </c>
      <c r="D46" s="153">
        <v>4.0498000000000003</v>
      </c>
      <c r="E46" s="154">
        <v>4.9223999999999997</v>
      </c>
      <c r="F46" s="155">
        <v>1</v>
      </c>
      <c r="G46" s="156">
        <f t="shared" si="0"/>
        <v>4.9223999999999997</v>
      </c>
      <c r="H46" s="157">
        <f>ROUND(G46*'2-Calculator'!$C$27,2)</f>
        <v>26531.74</v>
      </c>
      <c r="I46" s="158" t="s">
        <v>18</v>
      </c>
      <c r="J46" s="158" t="s">
        <v>17</v>
      </c>
      <c r="K46" s="159" t="s">
        <v>151</v>
      </c>
      <c r="L46" s="160" t="s">
        <v>157</v>
      </c>
      <c r="M46" s="161"/>
      <c r="N46" s="244"/>
      <c r="O46" s="149"/>
      <c r="P46" s="149"/>
    </row>
    <row r="47" spans="1:16">
      <c r="A47" s="150" t="s">
        <v>180</v>
      </c>
      <c r="B47" s="151" t="s">
        <v>1481</v>
      </c>
      <c r="C47" s="152">
        <v>18.18</v>
      </c>
      <c r="D47" s="153">
        <v>4.9683999999999999</v>
      </c>
      <c r="E47" s="154">
        <v>6.0388999999999999</v>
      </c>
      <c r="F47" s="155">
        <v>1</v>
      </c>
      <c r="G47" s="156">
        <f t="shared" si="0"/>
        <v>6.0388999999999999</v>
      </c>
      <c r="H47" s="157">
        <f>ROUND(G47*'2-Calculator'!$C$27,2)</f>
        <v>32549.67</v>
      </c>
      <c r="I47" s="158" t="s">
        <v>18</v>
      </c>
      <c r="J47" s="158" t="s">
        <v>17</v>
      </c>
      <c r="K47" s="159" t="s">
        <v>151</v>
      </c>
      <c r="L47" s="160" t="s">
        <v>157</v>
      </c>
      <c r="M47" s="161"/>
      <c r="N47" s="244"/>
      <c r="O47" s="149"/>
      <c r="P47" s="149"/>
    </row>
    <row r="48" spans="1:16">
      <c r="A48" s="163" t="s">
        <v>181</v>
      </c>
      <c r="B48" s="164" t="s">
        <v>1481</v>
      </c>
      <c r="C48" s="165">
        <v>27.03</v>
      </c>
      <c r="D48" s="166">
        <v>8.1109000000000009</v>
      </c>
      <c r="E48" s="167">
        <v>9.8585999999999991</v>
      </c>
      <c r="F48" s="168">
        <v>1</v>
      </c>
      <c r="G48" s="167">
        <f t="shared" si="0"/>
        <v>9.8585999999999991</v>
      </c>
      <c r="H48" s="169">
        <f>ROUND(G48*'2-Calculator'!$C$27,2)</f>
        <v>53137.85</v>
      </c>
      <c r="I48" s="170" t="s">
        <v>18</v>
      </c>
      <c r="J48" s="170" t="s">
        <v>17</v>
      </c>
      <c r="K48" s="171" t="s">
        <v>151</v>
      </c>
      <c r="L48" s="172" t="s">
        <v>157</v>
      </c>
      <c r="M48" s="161"/>
      <c r="N48" s="244"/>
      <c r="O48" s="149"/>
      <c r="P48" s="149"/>
    </row>
    <row r="49" spans="1:16">
      <c r="A49" s="173" t="s">
        <v>182</v>
      </c>
      <c r="B49" s="174" t="s">
        <v>183</v>
      </c>
      <c r="C49" s="175">
        <v>5.6</v>
      </c>
      <c r="D49" s="176">
        <v>3.9428000000000001</v>
      </c>
      <c r="E49" s="177">
        <v>4.7923999999999998</v>
      </c>
      <c r="F49" s="178">
        <v>1</v>
      </c>
      <c r="G49" s="156">
        <f t="shared" si="0"/>
        <v>4.7923999999999998</v>
      </c>
      <c r="H49" s="157">
        <f>ROUND(G49*'2-Calculator'!$C$27,2)</f>
        <v>25831.040000000001</v>
      </c>
      <c r="I49" s="179" t="s">
        <v>18</v>
      </c>
      <c r="J49" s="179" t="s">
        <v>17</v>
      </c>
      <c r="K49" s="180" t="s">
        <v>151</v>
      </c>
      <c r="L49" s="181" t="s">
        <v>157</v>
      </c>
      <c r="M49" s="161"/>
      <c r="N49" s="244"/>
      <c r="O49" s="149"/>
      <c r="P49" s="149"/>
    </row>
    <row r="50" spans="1:16">
      <c r="A50" s="150" t="s">
        <v>184</v>
      </c>
      <c r="B50" s="151" t="s">
        <v>183</v>
      </c>
      <c r="C50" s="152">
        <v>5.71</v>
      </c>
      <c r="D50" s="153">
        <v>4.9649999999999999</v>
      </c>
      <c r="E50" s="154">
        <v>6.0347999999999997</v>
      </c>
      <c r="F50" s="155">
        <v>1</v>
      </c>
      <c r="G50" s="156">
        <f t="shared" si="0"/>
        <v>6.0347999999999997</v>
      </c>
      <c r="H50" s="157">
        <f>ROUND(G50*'2-Calculator'!$C$27,2)</f>
        <v>32527.57</v>
      </c>
      <c r="I50" s="158" t="s">
        <v>18</v>
      </c>
      <c r="J50" s="158" t="s">
        <v>17</v>
      </c>
      <c r="K50" s="159" t="s">
        <v>151</v>
      </c>
      <c r="L50" s="160" t="s">
        <v>157</v>
      </c>
      <c r="M50" s="161"/>
      <c r="N50" s="244"/>
      <c r="O50" s="149"/>
      <c r="P50" s="149"/>
    </row>
    <row r="51" spans="1:16">
      <c r="A51" s="150" t="s">
        <v>185</v>
      </c>
      <c r="B51" s="151" t="s">
        <v>183</v>
      </c>
      <c r="C51" s="152">
        <v>9.68</v>
      </c>
      <c r="D51" s="153">
        <v>6.8876999999999997</v>
      </c>
      <c r="E51" s="154">
        <v>8.3718000000000004</v>
      </c>
      <c r="F51" s="155">
        <v>1</v>
      </c>
      <c r="G51" s="156">
        <f t="shared" si="0"/>
        <v>8.3718000000000004</v>
      </c>
      <c r="H51" s="157">
        <f>ROUND(G51*'2-Calculator'!$C$27,2)</f>
        <v>45124</v>
      </c>
      <c r="I51" s="158" t="s">
        <v>18</v>
      </c>
      <c r="J51" s="158" t="s">
        <v>17</v>
      </c>
      <c r="K51" s="159" t="s">
        <v>151</v>
      </c>
      <c r="L51" s="160" t="s">
        <v>157</v>
      </c>
      <c r="M51" s="161"/>
      <c r="N51" s="244"/>
      <c r="O51" s="149"/>
      <c r="P51" s="149"/>
    </row>
    <row r="52" spans="1:16">
      <c r="A52" s="163" t="s">
        <v>186</v>
      </c>
      <c r="B52" s="164" t="s">
        <v>183</v>
      </c>
      <c r="C52" s="165">
        <v>23.85</v>
      </c>
      <c r="D52" s="166">
        <v>14.291600000000001</v>
      </c>
      <c r="E52" s="167">
        <v>17.370999999999999</v>
      </c>
      <c r="F52" s="168">
        <v>1</v>
      </c>
      <c r="G52" s="167">
        <f t="shared" si="0"/>
        <v>17.370999999999999</v>
      </c>
      <c r="H52" s="169">
        <f>ROUND(G52*'2-Calculator'!$C$27,2)</f>
        <v>93629.69</v>
      </c>
      <c r="I52" s="170" t="s">
        <v>18</v>
      </c>
      <c r="J52" s="170" t="s">
        <v>17</v>
      </c>
      <c r="K52" s="171" t="s">
        <v>151</v>
      </c>
      <c r="L52" s="172" t="s">
        <v>157</v>
      </c>
      <c r="M52" s="161"/>
      <c r="N52" s="244"/>
      <c r="O52" s="149"/>
      <c r="P52" s="149"/>
    </row>
    <row r="53" spans="1:16">
      <c r="A53" s="173" t="s">
        <v>187</v>
      </c>
      <c r="B53" s="174" t="s">
        <v>1482</v>
      </c>
      <c r="C53" s="175">
        <v>5.58</v>
      </c>
      <c r="D53" s="176">
        <v>2.0451999999999999</v>
      </c>
      <c r="E53" s="177">
        <v>2.4859</v>
      </c>
      <c r="F53" s="178">
        <v>1</v>
      </c>
      <c r="G53" s="156">
        <f t="shared" si="0"/>
        <v>2.4859</v>
      </c>
      <c r="H53" s="157">
        <f>ROUND(G53*'2-Calculator'!$C$27,2)</f>
        <v>13399</v>
      </c>
      <c r="I53" s="179" t="s">
        <v>18</v>
      </c>
      <c r="J53" s="179" t="s">
        <v>17</v>
      </c>
      <c r="K53" s="180" t="s">
        <v>151</v>
      </c>
      <c r="L53" s="181" t="s">
        <v>157</v>
      </c>
      <c r="M53" s="161"/>
      <c r="N53" s="244"/>
      <c r="O53" s="149"/>
      <c r="P53" s="149"/>
    </row>
    <row r="54" spans="1:16">
      <c r="A54" s="150" t="s">
        <v>188</v>
      </c>
      <c r="B54" s="151" t="s">
        <v>1482</v>
      </c>
      <c r="C54" s="152">
        <v>6.75</v>
      </c>
      <c r="D54" s="153">
        <v>2.4779</v>
      </c>
      <c r="E54" s="154">
        <v>3.0118</v>
      </c>
      <c r="F54" s="155">
        <v>1</v>
      </c>
      <c r="G54" s="156">
        <f t="shared" si="0"/>
        <v>3.0118</v>
      </c>
      <c r="H54" s="157">
        <f>ROUND(G54*'2-Calculator'!$C$27,2)</f>
        <v>16233.6</v>
      </c>
      <c r="I54" s="158" t="s">
        <v>18</v>
      </c>
      <c r="J54" s="158" t="s">
        <v>17</v>
      </c>
      <c r="K54" s="159" t="s">
        <v>151</v>
      </c>
      <c r="L54" s="160" t="s">
        <v>157</v>
      </c>
      <c r="M54" s="161"/>
      <c r="N54" s="244"/>
      <c r="O54" s="149"/>
      <c r="P54" s="149"/>
    </row>
    <row r="55" spans="1:16">
      <c r="A55" s="150" t="s">
        <v>189</v>
      </c>
      <c r="B55" s="151" t="s">
        <v>1482</v>
      </c>
      <c r="C55" s="152">
        <v>9.4600000000000009</v>
      </c>
      <c r="D55" s="153">
        <v>3.3046000000000002</v>
      </c>
      <c r="E55" s="154">
        <v>4.0166000000000004</v>
      </c>
      <c r="F55" s="155">
        <v>1</v>
      </c>
      <c r="G55" s="156">
        <f t="shared" si="0"/>
        <v>4.0166000000000004</v>
      </c>
      <c r="H55" s="157">
        <f>ROUND(G55*'2-Calculator'!$C$27,2)</f>
        <v>21649.47</v>
      </c>
      <c r="I55" s="158" t="s">
        <v>18</v>
      </c>
      <c r="J55" s="158" t="s">
        <v>17</v>
      </c>
      <c r="K55" s="159" t="s">
        <v>151</v>
      </c>
      <c r="L55" s="160" t="s">
        <v>157</v>
      </c>
      <c r="M55" s="161"/>
      <c r="N55" s="244"/>
      <c r="O55" s="149"/>
      <c r="P55" s="149"/>
    </row>
    <row r="56" spans="1:16">
      <c r="A56" s="163" t="s">
        <v>190</v>
      </c>
      <c r="B56" s="164" t="s">
        <v>1482</v>
      </c>
      <c r="C56" s="165">
        <v>13.95</v>
      </c>
      <c r="D56" s="166">
        <v>5.3193999999999999</v>
      </c>
      <c r="E56" s="167">
        <v>6.4656000000000002</v>
      </c>
      <c r="F56" s="168">
        <v>1</v>
      </c>
      <c r="G56" s="167">
        <f t="shared" si="0"/>
        <v>6.4656000000000002</v>
      </c>
      <c r="H56" s="169">
        <f>ROUND(G56*'2-Calculator'!$C$27,2)</f>
        <v>34849.58</v>
      </c>
      <c r="I56" s="170" t="s">
        <v>18</v>
      </c>
      <c r="J56" s="170" t="s">
        <v>17</v>
      </c>
      <c r="K56" s="171" t="s">
        <v>151</v>
      </c>
      <c r="L56" s="172" t="s">
        <v>157</v>
      </c>
      <c r="M56" s="161"/>
      <c r="N56" s="244"/>
      <c r="O56" s="149"/>
      <c r="P56" s="149"/>
    </row>
    <row r="57" spans="1:16">
      <c r="A57" s="173" t="s">
        <v>191</v>
      </c>
      <c r="B57" s="174" t="s">
        <v>1483</v>
      </c>
      <c r="C57" s="175">
        <v>3.45</v>
      </c>
      <c r="D57" s="176">
        <v>1.8986000000000001</v>
      </c>
      <c r="E57" s="177">
        <v>2.3077000000000001</v>
      </c>
      <c r="F57" s="178">
        <v>1</v>
      </c>
      <c r="G57" s="156">
        <f t="shared" si="0"/>
        <v>2.3077000000000001</v>
      </c>
      <c r="H57" s="157">
        <f>ROUND(G57*'2-Calculator'!$C$27,2)</f>
        <v>12438.5</v>
      </c>
      <c r="I57" s="179" t="s">
        <v>18</v>
      </c>
      <c r="J57" s="179" t="s">
        <v>17</v>
      </c>
      <c r="K57" s="180" t="s">
        <v>151</v>
      </c>
      <c r="L57" s="181" t="s">
        <v>157</v>
      </c>
      <c r="M57" s="161"/>
      <c r="N57" s="244"/>
      <c r="O57" s="149"/>
      <c r="P57" s="149"/>
    </row>
    <row r="58" spans="1:16">
      <c r="A58" s="150" t="s">
        <v>192</v>
      </c>
      <c r="B58" s="151" t="s">
        <v>1483</v>
      </c>
      <c r="C58" s="152">
        <v>4.72</v>
      </c>
      <c r="D58" s="153">
        <v>2.4169999999999998</v>
      </c>
      <c r="E58" s="154">
        <v>2.9378000000000002</v>
      </c>
      <c r="F58" s="155">
        <v>1</v>
      </c>
      <c r="G58" s="156">
        <f t="shared" si="0"/>
        <v>2.9378000000000002</v>
      </c>
      <c r="H58" s="157">
        <f>ROUND(G58*'2-Calculator'!$C$27,2)</f>
        <v>15834.74</v>
      </c>
      <c r="I58" s="158" t="s">
        <v>18</v>
      </c>
      <c r="J58" s="158" t="s">
        <v>17</v>
      </c>
      <c r="K58" s="159" t="s">
        <v>151</v>
      </c>
      <c r="L58" s="160" t="s">
        <v>157</v>
      </c>
      <c r="M58" s="161"/>
      <c r="N58" s="244"/>
      <c r="O58" s="149"/>
      <c r="P58" s="149"/>
    </row>
    <row r="59" spans="1:16">
      <c r="A59" s="150" t="s">
        <v>193</v>
      </c>
      <c r="B59" s="151" t="s">
        <v>1483</v>
      </c>
      <c r="C59" s="152">
        <v>9.7200000000000006</v>
      </c>
      <c r="D59" s="153">
        <v>3.6398000000000001</v>
      </c>
      <c r="E59" s="154">
        <v>4.4241000000000001</v>
      </c>
      <c r="F59" s="155">
        <v>1</v>
      </c>
      <c r="G59" s="156">
        <f t="shared" si="0"/>
        <v>4.4241000000000001</v>
      </c>
      <c r="H59" s="157">
        <f>ROUND(G59*'2-Calculator'!$C$27,2)</f>
        <v>23845.9</v>
      </c>
      <c r="I59" s="158" t="s">
        <v>18</v>
      </c>
      <c r="J59" s="158" t="s">
        <v>17</v>
      </c>
      <c r="K59" s="159" t="s">
        <v>151</v>
      </c>
      <c r="L59" s="160" t="s">
        <v>157</v>
      </c>
      <c r="M59" s="161"/>
      <c r="N59" s="244"/>
      <c r="O59" s="149"/>
      <c r="P59" s="149"/>
    </row>
    <row r="60" spans="1:16">
      <c r="A60" s="163" t="s">
        <v>194</v>
      </c>
      <c r="B60" s="164" t="s">
        <v>1483</v>
      </c>
      <c r="C60" s="165">
        <v>15.63</v>
      </c>
      <c r="D60" s="166">
        <v>5.5946999999999996</v>
      </c>
      <c r="E60" s="167">
        <v>6.8002000000000002</v>
      </c>
      <c r="F60" s="168">
        <v>1</v>
      </c>
      <c r="G60" s="167">
        <f t="shared" si="0"/>
        <v>6.8002000000000002</v>
      </c>
      <c r="H60" s="169">
        <f>ROUND(G60*'2-Calculator'!$C$27,2)</f>
        <v>36653.08</v>
      </c>
      <c r="I60" s="170" t="s">
        <v>18</v>
      </c>
      <c r="J60" s="170" t="s">
        <v>17</v>
      </c>
      <c r="K60" s="171" t="s">
        <v>151</v>
      </c>
      <c r="L60" s="172" t="s">
        <v>157</v>
      </c>
      <c r="M60" s="161"/>
      <c r="N60" s="244"/>
      <c r="O60" s="149"/>
      <c r="P60" s="149"/>
    </row>
    <row r="61" spans="1:16">
      <c r="A61" s="173" t="s">
        <v>195</v>
      </c>
      <c r="B61" s="174" t="s">
        <v>1484</v>
      </c>
      <c r="C61" s="175">
        <v>2.25</v>
      </c>
      <c r="D61" s="176">
        <v>1.2902</v>
      </c>
      <c r="E61" s="177">
        <v>1.5682</v>
      </c>
      <c r="F61" s="178">
        <v>1</v>
      </c>
      <c r="G61" s="156">
        <f t="shared" si="0"/>
        <v>1.5682</v>
      </c>
      <c r="H61" s="157">
        <f>ROUND(G61*'2-Calculator'!$C$27,2)</f>
        <v>8452.6</v>
      </c>
      <c r="I61" s="179" t="s">
        <v>18</v>
      </c>
      <c r="J61" s="179" t="s">
        <v>17</v>
      </c>
      <c r="K61" s="180" t="s">
        <v>151</v>
      </c>
      <c r="L61" s="181" t="s">
        <v>157</v>
      </c>
      <c r="M61" s="161"/>
      <c r="N61" s="244"/>
      <c r="O61" s="149"/>
      <c r="P61" s="149"/>
    </row>
    <row r="62" spans="1:16">
      <c r="A62" s="150" t="s">
        <v>196</v>
      </c>
      <c r="B62" s="151" t="s">
        <v>1484</v>
      </c>
      <c r="C62" s="152">
        <v>3.77</v>
      </c>
      <c r="D62" s="153">
        <v>1.5267999999999999</v>
      </c>
      <c r="E62" s="154">
        <v>1.8557999999999999</v>
      </c>
      <c r="F62" s="155">
        <v>1</v>
      </c>
      <c r="G62" s="156">
        <f t="shared" si="0"/>
        <v>1.8557999999999999</v>
      </c>
      <c r="H62" s="157">
        <f>ROUND(G62*'2-Calculator'!$C$27,2)</f>
        <v>10002.76</v>
      </c>
      <c r="I62" s="158" t="s">
        <v>18</v>
      </c>
      <c r="J62" s="158" t="s">
        <v>17</v>
      </c>
      <c r="K62" s="159" t="s">
        <v>151</v>
      </c>
      <c r="L62" s="160" t="s">
        <v>157</v>
      </c>
      <c r="M62" s="161"/>
      <c r="N62" s="244"/>
      <c r="O62" s="149"/>
      <c r="P62" s="149"/>
    </row>
    <row r="63" spans="1:16">
      <c r="A63" s="150" t="s">
        <v>197</v>
      </c>
      <c r="B63" s="151" t="s">
        <v>1484</v>
      </c>
      <c r="C63" s="152">
        <v>7.77</v>
      </c>
      <c r="D63" s="153">
        <v>2.1945999999999999</v>
      </c>
      <c r="E63" s="154">
        <v>2.6675</v>
      </c>
      <c r="F63" s="155">
        <v>1</v>
      </c>
      <c r="G63" s="156">
        <f t="shared" si="0"/>
        <v>2.6675</v>
      </c>
      <c r="H63" s="157">
        <f>ROUND(G63*'2-Calculator'!$C$27,2)</f>
        <v>14377.83</v>
      </c>
      <c r="I63" s="158" t="s">
        <v>18</v>
      </c>
      <c r="J63" s="158" t="s">
        <v>17</v>
      </c>
      <c r="K63" s="159" t="s">
        <v>151</v>
      </c>
      <c r="L63" s="160" t="s">
        <v>157</v>
      </c>
      <c r="M63" s="161"/>
      <c r="N63" s="244"/>
      <c r="O63" s="149"/>
      <c r="P63" s="149"/>
    </row>
    <row r="64" spans="1:16">
      <c r="A64" s="163" t="s">
        <v>198</v>
      </c>
      <c r="B64" s="164" t="s">
        <v>1484</v>
      </c>
      <c r="C64" s="165">
        <v>17.45</v>
      </c>
      <c r="D64" s="166">
        <v>4.5567000000000002</v>
      </c>
      <c r="E64" s="167">
        <v>5.5385</v>
      </c>
      <c r="F64" s="168">
        <v>1</v>
      </c>
      <c r="G64" s="167">
        <f t="shared" si="0"/>
        <v>5.5385</v>
      </c>
      <c r="H64" s="169">
        <f>ROUND(G64*'2-Calculator'!$C$27,2)</f>
        <v>29852.52</v>
      </c>
      <c r="I64" s="170" t="s">
        <v>18</v>
      </c>
      <c r="J64" s="170" t="s">
        <v>17</v>
      </c>
      <c r="K64" s="171" t="s">
        <v>151</v>
      </c>
      <c r="L64" s="172" t="s">
        <v>157</v>
      </c>
      <c r="M64" s="161"/>
      <c r="N64" s="244"/>
      <c r="O64" s="149"/>
      <c r="P64" s="149"/>
    </row>
    <row r="65" spans="1:16">
      <c r="A65" s="173" t="s">
        <v>199</v>
      </c>
      <c r="B65" s="174" t="s">
        <v>1485</v>
      </c>
      <c r="C65" s="175">
        <v>2.84</v>
      </c>
      <c r="D65" s="176">
        <v>1.482</v>
      </c>
      <c r="E65" s="177">
        <v>1.8012999999999999</v>
      </c>
      <c r="F65" s="178">
        <v>1</v>
      </c>
      <c r="G65" s="156">
        <f t="shared" si="0"/>
        <v>1.8012999999999999</v>
      </c>
      <c r="H65" s="157">
        <f>ROUND(G65*'2-Calculator'!$C$27,2)</f>
        <v>9709.01</v>
      </c>
      <c r="I65" s="179" t="s">
        <v>18</v>
      </c>
      <c r="J65" s="179" t="s">
        <v>17</v>
      </c>
      <c r="K65" s="180" t="s">
        <v>151</v>
      </c>
      <c r="L65" s="181" t="s">
        <v>157</v>
      </c>
      <c r="M65" s="161"/>
      <c r="N65" s="244"/>
      <c r="O65" s="149"/>
      <c r="P65" s="149"/>
    </row>
    <row r="66" spans="1:16">
      <c r="A66" s="150" t="s">
        <v>200</v>
      </c>
      <c r="B66" s="151" t="s">
        <v>1485</v>
      </c>
      <c r="C66" s="152">
        <v>5.47</v>
      </c>
      <c r="D66" s="153">
        <v>2.0855000000000001</v>
      </c>
      <c r="E66" s="154">
        <v>2.5348999999999999</v>
      </c>
      <c r="F66" s="155">
        <v>1</v>
      </c>
      <c r="G66" s="156">
        <f t="shared" si="0"/>
        <v>2.5348999999999999</v>
      </c>
      <c r="H66" s="157">
        <f>ROUND(G66*'2-Calculator'!$C$27,2)</f>
        <v>13663.11</v>
      </c>
      <c r="I66" s="158" t="s">
        <v>18</v>
      </c>
      <c r="J66" s="158" t="s">
        <v>17</v>
      </c>
      <c r="K66" s="159" t="s">
        <v>151</v>
      </c>
      <c r="L66" s="160" t="s">
        <v>157</v>
      </c>
      <c r="M66" s="161"/>
      <c r="N66" s="244"/>
      <c r="O66" s="149"/>
      <c r="P66" s="149"/>
    </row>
    <row r="67" spans="1:16">
      <c r="A67" s="150" t="s">
        <v>201</v>
      </c>
      <c r="B67" s="151" t="s">
        <v>1485</v>
      </c>
      <c r="C67" s="152">
        <v>9.99</v>
      </c>
      <c r="D67" s="153">
        <v>3.5398000000000001</v>
      </c>
      <c r="E67" s="154">
        <v>4.3025000000000002</v>
      </c>
      <c r="F67" s="155">
        <v>1</v>
      </c>
      <c r="G67" s="156">
        <f t="shared" si="0"/>
        <v>4.3025000000000002</v>
      </c>
      <c r="H67" s="157">
        <f>ROUND(G67*'2-Calculator'!$C$27,2)</f>
        <v>23190.48</v>
      </c>
      <c r="I67" s="158" t="s">
        <v>18</v>
      </c>
      <c r="J67" s="158" t="s">
        <v>17</v>
      </c>
      <c r="K67" s="159" t="s">
        <v>151</v>
      </c>
      <c r="L67" s="160" t="s">
        <v>157</v>
      </c>
      <c r="M67" s="161"/>
      <c r="N67" s="244"/>
      <c r="O67" s="149"/>
      <c r="P67" s="149"/>
    </row>
    <row r="68" spans="1:16">
      <c r="A68" s="163" t="s">
        <v>202</v>
      </c>
      <c r="B68" s="164" t="s">
        <v>1485</v>
      </c>
      <c r="C68" s="165">
        <v>16.66</v>
      </c>
      <c r="D68" s="166">
        <v>5.5502000000000002</v>
      </c>
      <c r="E68" s="167">
        <v>6.7461000000000002</v>
      </c>
      <c r="F68" s="168">
        <v>1</v>
      </c>
      <c r="G68" s="167">
        <f t="shared" si="0"/>
        <v>6.7461000000000002</v>
      </c>
      <c r="H68" s="169">
        <f>ROUND(G68*'2-Calculator'!$C$27,2)</f>
        <v>36361.480000000003</v>
      </c>
      <c r="I68" s="170" t="s">
        <v>18</v>
      </c>
      <c r="J68" s="170" t="s">
        <v>17</v>
      </c>
      <c r="K68" s="171" t="s">
        <v>151</v>
      </c>
      <c r="L68" s="172" t="s">
        <v>157</v>
      </c>
      <c r="M68" s="161"/>
      <c r="N68" s="244"/>
      <c r="O68" s="149"/>
      <c r="P68" s="149"/>
    </row>
    <row r="69" spans="1:16">
      <c r="A69" s="173" t="s">
        <v>203</v>
      </c>
      <c r="B69" s="174" t="s">
        <v>1486</v>
      </c>
      <c r="C69" s="175">
        <v>1.35</v>
      </c>
      <c r="D69" s="176">
        <v>1.0183</v>
      </c>
      <c r="E69" s="177">
        <v>1.2377</v>
      </c>
      <c r="F69" s="178">
        <v>1</v>
      </c>
      <c r="G69" s="156">
        <f t="shared" si="0"/>
        <v>1.2377</v>
      </c>
      <c r="H69" s="157">
        <f>ROUND(G69*'2-Calculator'!$C$27,2)</f>
        <v>6671.2</v>
      </c>
      <c r="I69" s="179" t="s">
        <v>18</v>
      </c>
      <c r="J69" s="179" t="s">
        <v>17</v>
      </c>
      <c r="K69" s="180" t="s">
        <v>151</v>
      </c>
      <c r="L69" s="181" t="s">
        <v>157</v>
      </c>
      <c r="M69" s="161"/>
      <c r="N69" s="244"/>
      <c r="O69" s="149"/>
      <c r="P69" s="149"/>
    </row>
    <row r="70" spans="1:16">
      <c r="A70" s="150" t="s">
        <v>204</v>
      </c>
      <c r="B70" s="151" t="s">
        <v>1486</v>
      </c>
      <c r="C70" s="152">
        <v>2.37</v>
      </c>
      <c r="D70" s="153">
        <v>1.2810999999999999</v>
      </c>
      <c r="E70" s="154">
        <v>1.5570999999999999</v>
      </c>
      <c r="F70" s="155">
        <v>1</v>
      </c>
      <c r="G70" s="156">
        <f t="shared" si="0"/>
        <v>1.5570999999999999</v>
      </c>
      <c r="H70" s="157">
        <f>ROUND(G70*'2-Calculator'!$C$27,2)</f>
        <v>8392.77</v>
      </c>
      <c r="I70" s="158" t="s">
        <v>18</v>
      </c>
      <c r="J70" s="158" t="s">
        <v>17</v>
      </c>
      <c r="K70" s="159" t="s">
        <v>151</v>
      </c>
      <c r="L70" s="160" t="s">
        <v>157</v>
      </c>
      <c r="M70" s="161"/>
      <c r="N70" s="244"/>
      <c r="O70" s="149"/>
      <c r="P70" s="149"/>
    </row>
    <row r="71" spans="1:16">
      <c r="A71" s="150" t="s">
        <v>205</v>
      </c>
      <c r="B71" s="151" t="s">
        <v>1486</v>
      </c>
      <c r="C71" s="152">
        <v>6.49</v>
      </c>
      <c r="D71" s="153">
        <v>2.2740999999999998</v>
      </c>
      <c r="E71" s="154">
        <v>2.7641</v>
      </c>
      <c r="F71" s="155">
        <v>1</v>
      </c>
      <c r="G71" s="156">
        <f t="shared" si="0"/>
        <v>2.7641</v>
      </c>
      <c r="H71" s="157">
        <f>ROUND(G71*'2-Calculator'!$C$27,2)</f>
        <v>14898.5</v>
      </c>
      <c r="I71" s="158" t="s">
        <v>18</v>
      </c>
      <c r="J71" s="158" t="s">
        <v>17</v>
      </c>
      <c r="K71" s="159" t="s">
        <v>151</v>
      </c>
      <c r="L71" s="160" t="s">
        <v>157</v>
      </c>
      <c r="M71" s="161"/>
      <c r="N71" s="244"/>
      <c r="O71" s="149"/>
      <c r="P71" s="149"/>
    </row>
    <row r="72" spans="1:16">
      <c r="A72" s="163" t="s">
        <v>206</v>
      </c>
      <c r="B72" s="164" t="s">
        <v>1486</v>
      </c>
      <c r="C72" s="165">
        <v>11.31</v>
      </c>
      <c r="D72" s="166">
        <v>3.7867999999999999</v>
      </c>
      <c r="E72" s="167">
        <v>4.6026999999999996</v>
      </c>
      <c r="F72" s="168">
        <v>1</v>
      </c>
      <c r="G72" s="167">
        <f t="shared" si="0"/>
        <v>4.6026999999999996</v>
      </c>
      <c r="H72" s="169">
        <f>ROUND(G72*'2-Calculator'!$C$27,2)</f>
        <v>24808.55</v>
      </c>
      <c r="I72" s="170" t="s">
        <v>18</v>
      </c>
      <c r="J72" s="170" t="s">
        <v>17</v>
      </c>
      <c r="K72" s="171" t="s">
        <v>151</v>
      </c>
      <c r="L72" s="172" t="s">
        <v>157</v>
      </c>
      <c r="M72" s="161"/>
      <c r="N72" s="244"/>
      <c r="O72" s="149"/>
      <c r="P72" s="149"/>
    </row>
    <row r="73" spans="1:16">
      <c r="A73" s="173" t="s">
        <v>207</v>
      </c>
      <c r="B73" s="174" t="s">
        <v>1636</v>
      </c>
      <c r="C73" s="175">
        <v>2.31</v>
      </c>
      <c r="D73" s="176">
        <v>1.1907000000000001</v>
      </c>
      <c r="E73" s="177">
        <v>1.4473</v>
      </c>
      <c r="F73" s="178">
        <v>1</v>
      </c>
      <c r="G73" s="156">
        <f t="shared" si="0"/>
        <v>1.4473</v>
      </c>
      <c r="H73" s="157">
        <f>ROUND(G73*'2-Calculator'!$C$27,2)</f>
        <v>7800.95</v>
      </c>
      <c r="I73" s="179" t="s">
        <v>18</v>
      </c>
      <c r="J73" s="179" t="s">
        <v>17</v>
      </c>
      <c r="K73" s="180" t="s">
        <v>151</v>
      </c>
      <c r="L73" s="181" t="s">
        <v>157</v>
      </c>
      <c r="M73" s="161"/>
      <c r="N73" s="244"/>
      <c r="O73" s="149"/>
      <c r="P73" s="149"/>
    </row>
    <row r="74" spans="1:16">
      <c r="A74" s="150" t="s">
        <v>208</v>
      </c>
      <c r="B74" s="151" t="s">
        <v>1636</v>
      </c>
      <c r="C74" s="152">
        <v>4.21</v>
      </c>
      <c r="D74" s="153">
        <v>1.4957</v>
      </c>
      <c r="E74" s="154">
        <v>1.8180000000000001</v>
      </c>
      <c r="F74" s="155">
        <v>1</v>
      </c>
      <c r="G74" s="156">
        <f t="shared" si="0"/>
        <v>1.8180000000000001</v>
      </c>
      <c r="H74" s="157">
        <f>ROUND(G74*'2-Calculator'!$C$27,2)</f>
        <v>9799.02</v>
      </c>
      <c r="I74" s="158" t="s">
        <v>18</v>
      </c>
      <c r="J74" s="158" t="s">
        <v>17</v>
      </c>
      <c r="K74" s="159" t="s">
        <v>151</v>
      </c>
      <c r="L74" s="160" t="s">
        <v>157</v>
      </c>
      <c r="M74" s="161"/>
      <c r="N74" s="244"/>
      <c r="O74" s="149"/>
      <c r="P74" s="149"/>
    </row>
    <row r="75" spans="1:16">
      <c r="A75" s="150" t="s">
        <v>209</v>
      </c>
      <c r="B75" s="151" t="s">
        <v>1636</v>
      </c>
      <c r="C75" s="152">
        <v>8.2100000000000009</v>
      </c>
      <c r="D75" s="153">
        <v>2.3121</v>
      </c>
      <c r="E75" s="154">
        <v>2.8102999999999998</v>
      </c>
      <c r="F75" s="155">
        <v>1</v>
      </c>
      <c r="G75" s="156">
        <f t="shared" si="0"/>
        <v>2.8102999999999998</v>
      </c>
      <c r="H75" s="157">
        <f>ROUND(G75*'2-Calculator'!$C$27,2)</f>
        <v>15147.52</v>
      </c>
      <c r="I75" s="158" t="s">
        <v>18</v>
      </c>
      <c r="J75" s="158" t="s">
        <v>17</v>
      </c>
      <c r="K75" s="159" t="s">
        <v>151</v>
      </c>
      <c r="L75" s="160" t="s">
        <v>157</v>
      </c>
      <c r="M75" s="161"/>
      <c r="N75" s="244"/>
      <c r="O75" s="149"/>
      <c r="P75" s="149"/>
    </row>
    <row r="76" spans="1:16">
      <c r="A76" s="163" t="s">
        <v>210</v>
      </c>
      <c r="B76" s="164" t="s">
        <v>1636</v>
      </c>
      <c r="C76" s="165">
        <v>17.98</v>
      </c>
      <c r="D76" s="166">
        <v>4.3094000000000001</v>
      </c>
      <c r="E76" s="167">
        <v>5.2378999999999998</v>
      </c>
      <c r="F76" s="168">
        <v>1</v>
      </c>
      <c r="G76" s="167">
        <f t="shared" si="0"/>
        <v>5.2378999999999998</v>
      </c>
      <c r="H76" s="169">
        <f>ROUND(G76*'2-Calculator'!$C$27,2)</f>
        <v>28232.28</v>
      </c>
      <c r="I76" s="170" t="s">
        <v>18</v>
      </c>
      <c r="J76" s="170" t="s">
        <v>17</v>
      </c>
      <c r="K76" s="171" t="s">
        <v>151</v>
      </c>
      <c r="L76" s="172" t="s">
        <v>157</v>
      </c>
      <c r="M76" s="161"/>
      <c r="N76" s="244"/>
      <c r="O76" s="149"/>
      <c r="P76" s="149"/>
    </row>
    <row r="77" spans="1:16">
      <c r="A77" s="173" t="s">
        <v>1487</v>
      </c>
      <c r="B77" s="174" t="s">
        <v>1488</v>
      </c>
      <c r="C77" s="175">
        <v>2.52</v>
      </c>
      <c r="D77" s="176">
        <v>1.6212</v>
      </c>
      <c r="E77" s="177">
        <v>1.9704999999999999</v>
      </c>
      <c r="F77" s="178">
        <v>1</v>
      </c>
      <c r="G77" s="156">
        <f t="shared" si="0"/>
        <v>1.9704999999999999</v>
      </c>
      <c r="H77" s="157">
        <f>ROUND(G77*'2-Calculator'!$C$27,2)</f>
        <v>10621</v>
      </c>
      <c r="I77" s="179" t="s">
        <v>18</v>
      </c>
      <c r="J77" s="179" t="s">
        <v>17</v>
      </c>
      <c r="K77" s="180" t="s">
        <v>151</v>
      </c>
      <c r="L77" s="181" t="s">
        <v>157</v>
      </c>
      <c r="M77" s="161"/>
      <c r="N77" s="244"/>
      <c r="O77" s="149"/>
      <c r="P77" s="149"/>
    </row>
    <row r="78" spans="1:16">
      <c r="A78" s="150" t="s">
        <v>1489</v>
      </c>
      <c r="B78" s="151" t="s">
        <v>1488</v>
      </c>
      <c r="C78" s="152">
        <v>4.1500000000000004</v>
      </c>
      <c r="D78" s="153">
        <v>1.8768</v>
      </c>
      <c r="E78" s="154">
        <v>2.2812000000000001</v>
      </c>
      <c r="F78" s="155">
        <v>1</v>
      </c>
      <c r="G78" s="156">
        <f t="shared" si="0"/>
        <v>2.2812000000000001</v>
      </c>
      <c r="H78" s="157">
        <f>ROUND(G78*'2-Calculator'!$C$27,2)</f>
        <v>12295.67</v>
      </c>
      <c r="I78" s="158" t="s">
        <v>18</v>
      </c>
      <c r="J78" s="158" t="s">
        <v>17</v>
      </c>
      <c r="K78" s="159" t="s">
        <v>151</v>
      </c>
      <c r="L78" s="160" t="s">
        <v>157</v>
      </c>
      <c r="M78" s="161"/>
      <c r="N78" s="244"/>
      <c r="O78" s="149"/>
      <c r="P78" s="149"/>
    </row>
    <row r="79" spans="1:16">
      <c r="A79" s="150" t="s">
        <v>1490</v>
      </c>
      <c r="B79" s="151" t="s">
        <v>1488</v>
      </c>
      <c r="C79" s="152">
        <v>8.6</v>
      </c>
      <c r="D79" s="153">
        <v>2.8595999999999999</v>
      </c>
      <c r="E79" s="154">
        <v>3.4758</v>
      </c>
      <c r="F79" s="155">
        <v>1</v>
      </c>
      <c r="G79" s="156">
        <f t="shared" si="0"/>
        <v>3.4758</v>
      </c>
      <c r="H79" s="157">
        <f>ROUND(G79*'2-Calculator'!$C$27,2)</f>
        <v>18734.560000000001</v>
      </c>
      <c r="I79" s="158" t="s">
        <v>18</v>
      </c>
      <c r="J79" s="158" t="s">
        <v>17</v>
      </c>
      <c r="K79" s="159" t="s">
        <v>151</v>
      </c>
      <c r="L79" s="160" t="s">
        <v>157</v>
      </c>
      <c r="M79" s="161"/>
      <c r="N79" s="244"/>
      <c r="O79" s="149"/>
      <c r="P79" s="149"/>
    </row>
    <row r="80" spans="1:16">
      <c r="A80" s="163" t="s">
        <v>1491</v>
      </c>
      <c r="B80" s="164" t="s">
        <v>1488</v>
      </c>
      <c r="C80" s="165">
        <v>17.010000000000002</v>
      </c>
      <c r="D80" s="166">
        <v>5.1714000000000002</v>
      </c>
      <c r="E80" s="167">
        <v>6.2857000000000003</v>
      </c>
      <c r="F80" s="168">
        <v>1</v>
      </c>
      <c r="G80" s="167">
        <f t="shared" si="0"/>
        <v>6.2857000000000003</v>
      </c>
      <c r="H80" s="169">
        <f>ROUND(G80*'2-Calculator'!$C$27,2)</f>
        <v>33879.919999999998</v>
      </c>
      <c r="I80" s="170" t="s">
        <v>18</v>
      </c>
      <c r="J80" s="170" t="s">
        <v>17</v>
      </c>
      <c r="K80" s="171" t="s">
        <v>151</v>
      </c>
      <c r="L80" s="172" t="s">
        <v>157</v>
      </c>
      <c r="M80" s="161"/>
      <c r="N80" s="244"/>
      <c r="O80" s="149"/>
      <c r="P80" s="149"/>
    </row>
    <row r="81" spans="1:16">
      <c r="A81" s="173" t="s">
        <v>1492</v>
      </c>
      <c r="B81" s="174" t="s">
        <v>1493</v>
      </c>
      <c r="C81" s="175">
        <v>2.54</v>
      </c>
      <c r="D81" s="176">
        <v>1.7519</v>
      </c>
      <c r="E81" s="177">
        <v>2.1294</v>
      </c>
      <c r="F81" s="178">
        <v>1</v>
      </c>
      <c r="G81" s="156">
        <f t="shared" si="0"/>
        <v>2.1294</v>
      </c>
      <c r="H81" s="157">
        <f>ROUND(G81*'2-Calculator'!$C$27,2)</f>
        <v>11477.47</v>
      </c>
      <c r="I81" s="179" t="s">
        <v>18</v>
      </c>
      <c r="J81" s="179" t="s">
        <v>17</v>
      </c>
      <c r="K81" s="180" t="s">
        <v>151</v>
      </c>
      <c r="L81" s="181" t="s">
        <v>152</v>
      </c>
      <c r="M81" s="161"/>
      <c r="N81" s="244"/>
      <c r="O81" s="149"/>
      <c r="P81" s="149"/>
    </row>
    <row r="82" spans="1:16">
      <c r="A82" s="150" t="s">
        <v>1494</v>
      </c>
      <c r="B82" s="151" t="s">
        <v>1493</v>
      </c>
      <c r="C82" s="152">
        <v>4.97</v>
      </c>
      <c r="D82" s="153">
        <v>1.7519</v>
      </c>
      <c r="E82" s="154">
        <v>2.1294</v>
      </c>
      <c r="F82" s="155">
        <v>1</v>
      </c>
      <c r="G82" s="156">
        <f t="shared" si="0"/>
        <v>2.1294</v>
      </c>
      <c r="H82" s="157">
        <f>ROUND(G82*'2-Calculator'!$C$27,2)</f>
        <v>11477.47</v>
      </c>
      <c r="I82" s="158" t="s">
        <v>18</v>
      </c>
      <c r="J82" s="158" t="s">
        <v>17</v>
      </c>
      <c r="K82" s="159" t="s">
        <v>151</v>
      </c>
      <c r="L82" s="160" t="s">
        <v>152</v>
      </c>
      <c r="M82" s="161"/>
      <c r="N82" s="244"/>
      <c r="O82" s="149"/>
      <c r="P82" s="149"/>
    </row>
    <row r="83" spans="1:16">
      <c r="A83" s="150" t="s">
        <v>1495</v>
      </c>
      <c r="B83" s="151" t="s">
        <v>1493</v>
      </c>
      <c r="C83" s="152">
        <v>7.46</v>
      </c>
      <c r="D83" s="153">
        <v>2.3925000000000001</v>
      </c>
      <c r="E83" s="154">
        <v>2.9079999999999999</v>
      </c>
      <c r="F83" s="155">
        <v>1</v>
      </c>
      <c r="G83" s="156">
        <f t="shared" si="0"/>
        <v>2.9079999999999999</v>
      </c>
      <c r="H83" s="157">
        <f>ROUND(G83*'2-Calculator'!$C$27,2)</f>
        <v>15674.12</v>
      </c>
      <c r="I83" s="158" t="s">
        <v>18</v>
      </c>
      <c r="J83" s="158" t="s">
        <v>17</v>
      </c>
      <c r="K83" s="159" t="s">
        <v>151</v>
      </c>
      <c r="L83" s="160" t="s">
        <v>152</v>
      </c>
      <c r="M83" s="161"/>
      <c r="N83" s="244"/>
      <c r="O83" s="149"/>
      <c r="P83" s="149"/>
    </row>
    <row r="84" spans="1:16">
      <c r="A84" s="163" t="s">
        <v>1496</v>
      </c>
      <c r="B84" s="164" t="s">
        <v>1493</v>
      </c>
      <c r="C84" s="165">
        <v>12.88</v>
      </c>
      <c r="D84" s="166">
        <v>4.1283000000000003</v>
      </c>
      <c r="E84" s="167">
        <v>5.0178000000000003</v>
      </c>
      <c r="F84" s="168">
        <v>1</v>
      </c>
      <c r="G84" s="167">
        <f t="shared" si="0"/>
        <v>5.0178000000000003</v>
      </c>
      <c r="H84" s="169">
        <f>ROUND(G84*'2-Calculator'!$C$27,2)</f>
        <v>27045.94</v>
      </c>
      <c r="I84" s="170" t="s">
        <v>18</v>
      </c>
      <c r="J84" s="170" t="s">
        <v>17</v>
      </c>
      <c r="K84" s="171" t="s">
        <v>151</v>
      </c>
      <c r="L84" s="172" t="s">
        <v>152</v>
      </c>
      <c r="M84" s="161"/>
      <c r="N84" s="244"/>
      <c r="O84" s="149"/>
      <c r="P84" s="149"/>
    </row>
    <row r="85" spans="1:16">
      <c r="A85" s="173" t="s">
        <v>1497</v>
      </c>
      <c r="B85" s="174" t="s">
        <v>1637</v>
      </c>
      <c r="C85" s="175">
        <v>1.52</v>
      </c>
      <c r="D85" s="176">
        <v>1.8217000000000001</v>
      </c>
      <c r="E85" s="177">
        <v>2.2141999999999999</v>
      </c>
      <c r="F85" s="178">
        <v>1</v>
      </c>
      <c r="G85" s="156">
        <f t="shared" si="0"/>
        <v>2.2141999999999999</v>
      </c>
      <c r="H85" s="157">
        <f>ROUND(G85*'2-Calculator'!$C$27,2)</f>
        <v>11934.54</v>
      </c>
      <c r="I85" s="179" t="s">
        <v>18</v>
      </c>
      <c r="J85" s="179" t="s">
        <v>17</v>
      </c>
      <c r="K85" s="180" t="s">
        <v>151</v>
      </c>
      <c r="L85" s="181" t="s">
        <v>157</v>
      </c>
      <c r="M85" s="161"/>
      <c r="N85" s="244"/>
      <c r="O85" s="149"/>
      <c r="P85" s="149"/>
    </row>
    <row r="86" spans="1:16">
      <c r="A86" s="150" t="s">
        <v>1498</v>
      </c>
      <c r="B86" s="151" t="s">
        <v>1637</v>
      </c>
      <c r="C86" s="152">
        <v>4.04</v>
      </c>
      <c r="D86" s="153">
        <v>2.4762</v>
      </c>
      <c r="E86" s="154">
        <v>3.0097</v>
      </c>
      <c r="F86" s="155">
        <v>1</v>
      </c>
      <c r="G86" s="156">
        <f t="shared" ref="G86:G149" si="1">ROUND(F86*E86,4)</f>
        <v>3.0097</v>
      </c>
      <c r="H86" s="157">
        <f>ROUND(G86*'2-Calculator'!$C$27,2)</f>
        <v>16222.28</v>
      </c>
      <c r="I86" s="158" t="s">
        <v>18</v>
      </c>
      <c r="J86" s="158" t="s">
        <v>17</v>
      </c>
      <c r="K86" s="159" t="s">
        <v>151</v>
      </c>
      <c r="L86" s="160" t="s">
        <v>157</v>
      </c>
      <c r="M86" s="161"/>
      <c r="N86" s="244"/>
      <c r="O86" s="149"/>
      <c r="P86" s="149"/>
    </row>
    <row r="87" spans="1:16">
      <c r="A87" s="150" t="s">
        <v>1499</v>
      </c>
      <c r="B87" s="151" t="s">
        <v>1637</v>
      </c>
      <c r="C87" s="152">
        <v>7.13</v>
      </c>
      <c r="D87" s="153">
        <v>3.4557000000000002</v>
      </c>
      <c r="E87" s="154">
        <v>4.2003000000000004</v>
      </c>
      <c r="F87" s="155">
        <v>1</v>
      </c>
      <c r="G87" s="156">
        <f t="shared" si="1"/>
        <v>4.2003000000000004</v>
      </c>
      <c r="H87" s="157">
        <f>ROUND(G87*'2-Calculator'!$C$27,2)</f>
        <v>22639.62</v>
      </c>
      <c r="I87" s="158" t="s">
        <v>18</v>
      </c>
      <c r="J87" s="158" t="s">
        <v>17</v>
      </c>
      <c r="K87" s="159" t="s">
        <v>151</v>
      </c>
      <c r="L87" s="160" t="s">
        <v>157</v>
      </c>
      <c r="M87" s="161"/>
      <c r="N87" s="244"/>
      <c r="O87" s="149"/>
      <c r="P87" s="149"/>
    </row>
    <row r="88" spans="1:16">
      <c r="A88" s="163" t="s">
        <v>1500</v>
      </c>
      <c r="B88" s="164" t="s">
        <v>1637</v>
      </c>
      <c r="C88" s="165">
        <v>10.119999999999999</v>
      </c>
      <c r="D88" s="166">
        <v>4.5759999999999996</v>
      </c>
      <c r="E88" s="167">
        <v>5.5620000000000003</v>
      </c>
      <c r="F88" s="168">
        <v>1</v>
      </c>
      <c r="G88" s="167">
        <f t="shared" si="1"/>
        <v>5.5620000000000003</v>
      </c>
      <c r="H88" s="169">
        <f>ROUND(G88*'2-Calculator'!$C$27,2)</f>
        <v>29979.18</v>
      </c>
      <c r="I88" s="170" t="s">
        <v>18</v>
      </c>
      <c r="J88" s="170" t="s">
        <v>17</v>
      </c>
      <c r="K88" s="171" t="s">
        <v>151</v>
      </c>
      <c r="L88" s="172" t="s">
        <v>157</v>
      </c>
      <c r="M88" s="161"/>
      <c r="N88" s="244"/>
      <c r="O88" s="149"/>
      <c r="P88" s="149"/>
    </row>
    <row r="89" spans="1:16">
      <c r="A89" s="173" t="s">
        <v>211</v>
      </c>
      <c r="B89" s="174" t="s">
        <v>1638</v>
      </c>
      <c r="C89" s="175">
        <v>5.5</v>
      </c>
      <c r="D89" s="176">
        <v>0.86829999999999996</v>
      </c>
      <c r="E89" s="177">
        <v>1.0553999999999999</v>
      </c>
      <c r="F89" s="178">
        <v>1</v>
      </c>
      <c r="G89" s="156">
        <f t="shared" si="1"/>
        <v>1.0553999999999999</v>
      </c>
      <c r="H89" s="157">
        <f>ROUND(G89*'2-Calculator'!$C$27,2)</f>
        <v>5688.61</v>
      </c>
      <c r="I89" s="179" t="s">
        <v>18</v>
      </c>
      <c r="J89" s="179" t="s">
        <v>17</v>
      </c>
      <c r="K89" s="180" t="s">
        <v>151</v>
      </c>
      <c r="L89" s="181" t="s">
        <v>157</v>
      </c>
      <c r="M89" s="161"/>
      <c r="N89" s="244"/>
      <c r="O89" s="149"/>
      <c r="P89" s="149"/>
    </row>
    <row r="90" spans="1:16">
      <c r="A90" s="150" t="s">
        <v>212</v>
      </c>
      <c r="B90" s="151" t="s">
        <v>1638</v>
      </c>
      <c r="C90" s="152">
        <v>8.85</v>
      </c>
      <c r="D90" s="153">
        <v>1.1779999999999999</v>
      </c>
      <c r="E90" s="154">
        <v>1.4318</v>
      </c>
      <c r="F90" s="155">
        <v>1</v>
      </c>
      <c r="G90" s="156">
        <f t="shared" si="1"/>
        <v>1.4318</v>
      </c>
      <c r="H90" s="157">
        <f>ROUND(G90*'2-Calculator'!$C$27,2)</f>
        <v>7717.4</v>
      </c>
      <c r="I90" s="158" t="s">
        <v>18</v>
      </c>
      <c r="J90" s="158" t="s">
        <v>17</v>
      </c>
      <c r="K90" s="159" t="s">
        <v>151</v>
      </c>
      <c r="L90" s="160" t="s">
        <v>157</v>
      </c>
      <c r="M90" s="161"/>
      <c r="N90" s="244"/>
      <c r="O90" s="149"/>
      <c r="P90" s="149"/>
    </row>
    <row r="91" spans="1:16">
      <c r="A91" s="150" t="s">
        <v>213</v>
      </c>
      <c r="B91" s="151" t="s">
        <v>1638</v>
      </c>
      <c r="C91" s="152">
        <v>13.13</v>
      </c>
      <c r="D91" s="153">
        <v>1.7141999999999999</v>
      </c>
      <c r="E91" s="154">
        <v>2.0836000000000001</v>
      </c>
      <c r="F91" s="155">
        <v>1</v>
      </c>
      <c r="G91" s="156">
        <f t="shared" si="1"/>
        <v>2.0836000000000001</v>
      </c>
      <c r="H91" s="157">
        <f>ROUND(G91*'2-Calculator'!$C$27,2)</f>
        <v>11230.6</v>
      </c>
      <c r="I91" s="158" t="s">
        <v>18</v>
      </c>
      <c r="J91" s="158" t="s">
        <v>17</v>
      </c>
      <c r="K91" s="159" t="s">
        <v>151</v>
      </c>
      <c r="L91" s="160" t="s">
        <v>157</v>
      </c>
      <c r="M91" s="161"/>
      <c r="N91" s="244"/>
      <c r="O91" s="149"/>
      <c r="P91" s="149"/>
    </row>
    <row r="92" spans="1:16">
      <c r="A92" s="163" t="s">
        <v>214</v>
      </c>
      <c r="B92" s="164" t="s">
        <v>1638</v>
      </c>
      <c r="C92" s="165">
        <v>15.45</v>
      </c>
      <c r="D92" s="166">
        <v>2.7267000000000001</v>
      </c>
      <c r="E92" s="167">
        <v>3.3142</v>
      </c>
      <c r="F92" s="168">
        <v>1</v>
      </c>
      <c r="G92" s="167">
        <f t="shared" si="1"/>
        <v>3.3142</v>
      </c>
      <c r="H92" s="169">
        <f>ROUND(G92*'2-Calculator'!$C$27,2)</f>
        <v>17863.54</v>
      </c>
      <c r="I92" s="170" t="s">
        <v>18</v>
      </c>
      <c r="J92" s="170" t="s">
        <v>17</v>
      </c>
      <c r="K92" s="171" t="s">
        <v>151</v>
      </c>
      <c r="L92" s="172" t="s">
        <v>157</v>
      </c>
      <c r="M92" s="161"/>
      <c r="N92" s="244"/>
      <c r="O92" s="149"/>
      <c r="P92" s="149"/>
    </row>
    <row r="93" spans="1:16">
      <c r="A93" s="173" t="s">
        <v>215</v>
      </c>
      <c r="B93" s="174" t="s">
        <v>1501</v>
      </c>
      <c r="C93" s="175">
        <v>2.75</v>
      </c>
      <c r="D93" s="176">
        <v>0.64380000000000004</v>
      </c>
      <c r="E93" s="177">
        <v>0.78249999999999997</v>
      </c>
      <c r="F93" s="178">
        <v>1</v>
      </c>
      <c r="G93" s="156">
        <f t="shared" si="1"/>
        <v>0.78249999999999997</v>
      </c>
      <c r="H93" s="157">
        <f>ROUND(G93*'2-Calculator'!$C$27,2)</f>
        <v>4217.68</v>
      </c>
      <c r="I93" s="179" t="s">
        <v>18</v>
      </c>
      <c r="J93" s="179" t="s">
        <v>17</v>
      </c>
      <c r="K93" s="180" t="s">
        <v>151</v>
      </c>
      <c r="L93" s="181" t="s">
        <v>157</v>
      </c>
      <c r="M93" s="161"/>
      <c r="N93" s="244"/>
      <c r="O93" s="149"/>
      <c r="P93" s="149"/>
    </row>
    <row r="94" spans="1:16">
      <c r="A94" s="150" t="s">
        <v>216</v>
      </c>
      <c r="B94" s="151" t="s">
        <v>1501</v>
      </c>
      <c r="C94" s="152">
        <v>4</v>
      </c>
      <c r="D94" s="153">
        <v>0.76380000000000003</v>
      </c>
      <c r="E94" s="154">
        <v>0.9284</v>
      </c>
      <c r="F94" s="155">
        <v>1</v>
      </c>
      <c r="G94" s="156">
        <f t="shared" si="1"/>
        <v>0.9284</v>
      </c>
      <c r="H94" s="157">
        <f>ROUND(G94*'2-Calculator'!$C$27,2)</f>
        <v>5004.08</v>
      </c>
      <c r="I94" s="158" t="s">
        <v>18</v>
      </c>
      <c r="J94" s="158" t="s">
        <v>17</v>
      </c>
      <c r="K94" s="159" t="s">
        <v>151</v>
      </c>
      <c r="L94" s="160" t="s">
        <v>157</v>
      </c>
      <c r="M94" s="161"/>
      <c r="N94" s="244"/>
      <c r="O94" s="149"/>
      <c r="P94" s="149"/>
    </row>
    <row r="95" spans="1:16">
      <c r="A95" s="150" t="s">
        <v>217</v>
      </c>
      <c r="B95" s="151" t="s">
        <v>1501</v>
      </c>
      <c r="C95" s="152">
        <v>5.74</v>
      </c>
      <c r="D95" s="153">
        <v>1.0048999999999999</v>
      </c>
      <c r="E95" s="154">
        <v>1.2214</v>
      </c>
      <c r="F95" s="155">
        <v>1</v>
      </c>
      <c r="G95" s="156">
        <f t="shared" si="1"/>
        <v>1.2214</v>
      </c>
      <c r="H95" s="157">
        <f>ROUND(G95*'2-Calculator'!$C$27,2)</f>
        <v>6583.35</v>
      </c>
      <c r="I95" s="158" t="s">
        <v>18</v>
      </c>
      <c r="J95" s="158" t="s">
        <v>17</v>
      </c>
      <c r="K95" s="159" t="s">
        <v>151</v>
      </c>
      <c r="L95" s="160" t="s">
        <v>157</v>
      </c>
      <c r="M95" s="161"/>
      <c r="N95" s="244"/>
      <c r="O95" s="149"/>
      <c r="P95" s="149"/>
    </row>
    <row r="96" spans="1:16">
      <c r="A96" s="163" t="s">
        <v>218</v>
      </c>
      <c r="B96" s="164" t="s">
        <v>1501</v>
      </c>
      <c r="C96" s="165">
        <v>8.01</v>
      </c>
      <c r="D96" s="166">
        <v>1.4898</v>
      </c>
      <c r="E96" s="167">
        <v>1.8108</v>
      </c>
      <c r="F96" s="168">
        <v>1</v>
      </c>
      <c r="G96" s="167">
        <f t="shared" si="1"/>
        <v>1.8108</v>
      </c>
      <c r="H96" s="169">
        <f>ROUND(G96*'2-Calculator'!$C$27,2)</f>
        <v>9760.2099999999991</v>
      </c>
      <c r="I96" s="170" t="s">
        <v>18</v>
      </c>
      <c r="J96" s="170" t="s">
        <v>17</v>
      </c>
      <c r="K96" s="171" t="s">
        <v>151</v>
      </c>
      <c r="L96" s="172" t="s">
        <v>157</v>
      </c>
      <c r="M96" s="161"/>
      <c r="N96" s="244"/>
      <c r="O96" s="149"/>
      <c r="P96" s="149"/>
    </row>
    <row r="97" spans="1:16">
      <c r="A97" s="173" t="s">
        <v>219</v>
      </c>
      <c r="B97" s="174" t="s">
        <v>1639</v>
      </c>
      <c r="C97" s="175">
        <v>6.5</v>
      </c>
      <c r="D97" s="176">
        <v>0.63360000000000005</v>
      </c>
      <c r="E97" s="177">
        <v>0.77010000000000001</v>
      </c>
      <c r="F97" s="178">
        <v>1</v>
      </c>
      <c r="G97" s="156">
        <f t="shared" si="1"/>
        <v>0.77010000000000001</v>
      </c>
      <c r="H97" s="157">
        <f>ROUND(G97*'2-Calculator'!$C$27,2)</f>
        <v>4150.84</v>
      </c>
      <c r="I97" s="179" t="s">
        <v>18</v>
      </c>
      <c r="J97" s="179" t="s">
        <v>17</v>
      </c>
      <c r="K97" s="180" t="s">
        <v>151</v>
      </c>
      <c r="L97" s="181" t="s">
        <v>157</v>
      </c>
      <c r="M97" s="161"/>
      <c r="N97" s="244"/>
      <c r="O97" s="149"/>
      <c r="P97" s="149"/>
    </row>
    <row r="98" spans="1:16">
      <c r="A98" s="150" t="s">
        <v>220</v>
      </c>
      <c r="B98" s="151" t="s">
        <v>1639</v>
      </c>
      <c r="C98" s="152">
        <v>8.42</v>
      </c>
      <c r="D98" s="153">
        <v>0.80820000000000003</v>
      </c>
      <c r="E98" s="154">
        <v>0.98229999999999995</v>
      </c>
      <c r="F98" s="155">
        <v>1</v>
      </c>
      <c r="G98" s="156">
        <f t="shared" si="1"/>
        <v>0.98229999999999995</v>
      </c>
      <c r="H98" s="157">
        <f>ROUND(G98*'2-Calculator'!$C$27,2)</f>
        <v>5294.6</v>
      </c>
      <c r="I98" s="158" t="s">
        <v>18</v>
      </c>
      <c r="J98" s="158" t="s">
        <v>17</v>
      </c>
      <c r="K98" s="159" t="s">
        <v>151</v>
      </c>
      <c r="L98" s="160" t="s">
        <v>157</v>
      </c>
      <c r="M98" s="161"/>
      <c r="N98" s="244"/>
      <c r="O98" s="149"/>
      <c r="P98" s="149"/>
    </row>
    <row r="99" spans="1:16">
      <c r="A99" s="150" t="s">
        <v>221</v>
      </c>
      <c r="B99" s="151" t="s">
        <v>1639</v>
      </c>
      <c r="C99" s="152">
        <v>8.58</v>
      </c>
      <c r="D99" s="153">
        <v>1.0864</v>
      </c>
      <c r="E99" s="154">
        <v>1.3205</v>
      </c>
      <c r="F99" s="155">
        <v>1</v>
      </c>
      <c r="G99" s="156">
        <f t="shared" si="1"/>
        <v>1.3205</v>
      </c>
      <c r="H99" s="157">
        <f>ROUND(G99*'2-Calculator'!$C$27,2)</f>
        <v>7117.5</v>
      </c>
      <c r="I99" s="158" t="s">
        <v>18</v>
      </c>
      <c r="J99" s="158" t="s">
        <v>17</v>
      </c>
      <c r="K99" s="159" t="s">
        <v>151</v>
      </c>
      <c r="L99" s="160" t="s">
        <v>157</v>
      </c>
      <c r="M99" s="161"/>
      <c r="N99" s="244"/>
      <c r="O99" s="149"/>
      <c r="P99" s="149"/>
    </row>
    <row r="100" spans="1:16">
      <c r="A100" s="163" t="s">
        <v>222</v>
      </c>
      <c r="B100" s="164" t="s">
        <v>1639</v>
      </c>
      <c r="C100" s="165">
        <v>11.74</v>
      </c>
      <c r="D100" s="166">
        <v>2.0041000000000002</v>
      </c>
      <c r="E100" s="167">
        <v>2.4359000000000002</v>
      </c>
      <c r="F100" s="168">
        <v>1</v>
      </c>
      <c r="G100" s="167">
        <f t="shared" si="1"/>
        <v>2.4359000000000002</v>
      </c>
      <c r="H100" s="169">
        <f>ROUND(G100*'2-Calculator'!$C$27,2)</f>
        <v>13129.5</v>
      </c>
      <c r="I100" s="170" t="s">
        <v>18</v>
      </c>
      <c r="J100" s="170" t="s">
        <v>17</v>
      </c>
      <c r="K100" s="171" t="s">
        <v>151</v>
      </c>
      <c r="L100" s="172" t="s">
        <v>157</v>
      </c>
      <c r="M100" s="161"/>
      <c r="N100" s="244"/>
      <c r="O100" s="149"/>
      <c r="P100" s="149"/>
    </row>
    <row r="101" spans="1:16">
      <c r="A101" s="173" t="s">
        <v>223</v>
      </c>
      <c r="B101" s="174" t="s">
        <v>1640</v>
      </c>
      <c r="C101" s="175">
        <v>3.98</v>
      </c>
      <c r="D101" s="176">
        <v>0.76759999999999995</v>
      </c>
      <c r="E101" s="177">
        <v>0.93300000000000005</v>
      </c>
      <c r="F101" s="178">
        <v>1</v>
      </c>
      <c r="G101" s="156">
        <f t="shared" si="1"/>
        <v>0.93300000000000005</v>
      </c>
      <c r="H101" s="157">
        <f>ROUND(G101*'2-Calculator'!$C$27,2)</f>
        <v>5028.87</v>
      </c>
      <c r="I101" s="179" t="s">
        <v>18</v>
      </c>
      <c r="J101" s="179" t="s">
        <v>17</v>
      </c>
      <c r="K101" s="180" t="s">
        <v>151</v>
      </c>
      <c r="L101" s="181" t="s">
        <v>157</v>
      </c>
      <c r="M101" s="161"/>
      <c r="N101" s="244"/>
      <c r="O101" s="149"/>
      <c r="P101" s="149"/>
    </row>
    <row r="102" spans="1:16">
      <c r="A102" s="150" t="s">
        <v>224</v>
      </c>
      <c r="B102" s="151" t="s">
        <v>1640</v>
      </c>
      <c r="C102" s="152">
        <v>5.92</v>
      </c>
      <c r="D102" s="153">
        <v>1.0437000000000001</v>
      </c>
      <c r="E102" s="154">
        <v>1.2685999999999999</v>
      </c>
      <c r="F102" s="155">
        <v>1</v>
      </c>
      <c r="G102" s="156">
        <f t="shared" si="1"/>
        <v>1.2685999999999999</v>
      </c>
      <c r="H102" s="157">
        <f>ROUND(G102*'2-Calculator'!$C$27,2)</f>
        <v>6837.75</v>
      </c>
      <c r="I102" s="158" t="s">
        <v>18</v>
      </c>
      <c r="J102" s="158" t="s">
        <v>17</v>
      </c>
      <c r="K102" s="159" t="s">
        <v>151</v>
      </c>
      <c r="L102" s="160" t="s">
        <v>157</v>
      </c>
      <c r="M102" s="161"/>
      <c r="N102" s="244"/>
      <c r="O102" s="149"/>
      <c r="P102" s="149"/>
    </row>
    <row r="103" spans="1:16">
      <c r="A103" s="150" t="s">
        <v>225</v>
      </c>
      <c r="B103" s="151" t="s">
        <v>1640</v>
      </c>
      <c r="C103" s="152">
        <v>9.0299999999999994</v>
      </c>
      <c r="D103" s="153">
        <v>1.5774999999999999</v>
      </c>
      <c r="E103" s="154">
        <v>1.9174</v>
      </c>
      <c r="F103" s="155">
        <v>1</v>
      </c>
      <c r="G103" s="156">
        <f t="shared" si="1"/>
        <v>1.9174</v>
      </c>
      <c r="H103" s="157">
        <f>ROUND(G103*'2-Calculator'!$C$27,2)</f>
        <v>10334.790000000001</v>
      </c>
      <c r="I103" s="158" t="s">
        <v>18</v>
      </c>
      <c r="J103" s="158" t="s">
        <v>17</v>
      </c>
      <c r="K103" s="159" t="s">
        <v>151</v>
      </c>
      <c r="L103" s="160" t="s">
        <v>157</v>
      </c>
      <c r="M103" s="161"/>
      <c r="N103" s="244"/>
      <c r="O103" s="149"/>
      <c r="P103" s="149"/>
    </row>
    <row r="104" spans="1:16">
      <c r="A104" s="163" t="s">
        <v>226</v>
      </c>
      <c r="B104" s="164" t="s">
        <v>1640</v>
      </c>
      <c r="C104" s="165">
        <v>14.7</v>
      </c>
      <c r="D104" s="166">
        <v>3.1202999999999999</v>
      </c>
      <c r="E104" s="167">
        <v>3.7926000000000002</v>
      </c>
      <c r="F104" s="168">
        <v>1</v>
      </c>
      <c r="G104" s="167">
        <f t="shared" si="1"/>
        <v>3.7926000000000002</v>
      </c>
      <c r="H104" s="169">
        <f>ROUND(G104*'2-Calculator'!$C$27,2)</f>
        <v>20442.11</v>
      </c>
      <c r="I104" s="170" t="s">
        <v>18</v>
      </c>
      <c r="J104" s="170" t="s">
        <v>17</v>
      </c>
      <c r="K104" s="171" t="s">
        <v>151</v>
      </c>
      <c r="L104" s="172" t="s">
        <v>157</v>
      </c>
      <c r="M104" s="161"/>
      <c r="N104" s="244"/>
      <c r="O104" s="149"/>
      <c r="P104" s="149"/>
    </row>
    <row r="105" spans="1:16">
      <c r="A105" s="173" t="s">
        <v>227</v>
      </c>
      <c r="B105" s="174" t="s">
        <v>1502</v>
      </c>
      <c r="C105" s="175">
        <v>3.3</v>
      </c>
      <c r="D105" s="176">
        <v>0.69989999999999997</v>
      </c>
      <c r="E105" s="177">
        <v>0.85070000000000001</v>
      </c>
      <c r="F105" s="178">
        <v>1</v>
      </c>
      <c r="G105" s="156">
        <f t="shared" si="1"/>
        <v>0.85070000000000001</v>
      </c>
      <c r="H105" s="157">
        <f>ROUND(G105*'2-Calculator'!$C$27,2)</f>
        <v>4585.2700000000004</v>
      </c>
      <c r="I105" s="179" t="s">
        <v>18</v>
      </c>
      <c r="J105" s="179" t="s">
        <v>17</v>
      </c>
      <c r="K105" s="180" t="s">
        <v>151</v>
      </c>
      <c r="L105" s="181" t="s">
        <v>157</v>
      </c>
      <c r="M105" s="161"/>
      <c r="N105" s="244"/>
      <c r="O105" s="149"/>
      <c r="P105" s="149"/>
    </row>
    <row r="106" spans="1:16">
      <c r="A106" s="150" t="s">
        <v>228</v>
      </c>
      <c r="B106" s="151" t="s">
        <v>1502</v>
      </c>
      <c r="C106" s="152">
        <v>4.49</v>
      </c>
      <c r="D106" s="153">
        <v>0.96709999999999996</v>
      </c>
      <c r="E106" s="154">
        <v>1.1755</v>
      </c>
      <c r="F106" s="155">
        <v>1</v>
      </c>
      <c r="G106" s="156">
        <f t="shared" si="1"/>
        <v>1.1755</v>
      </c>
      <c r="H106" s="157">
        <f>ROUND(G106*'2-Calculator'!$C$27,2)</f>
        <v>6335.95</v>
      </c>
      <c r="I106" s="158" t="s">
        <v>18</v>
      </c>
      <c r="J106" s="158" t="s">
        <v>17</v>
      </c>
      <c r="K106" s="159" t="s">
        <v>151</v>
      </c>
      <c r="L106" s="160" t="s">
        <v>157</v>
      </c>
      <c r="M106" s="161"/>
      <c r="N106" s="244"/>
      <c r="O106" s="149"/>
      <c r="P106" s="149"/>
    </row>
    <row r="107" spans="1:16">
      <c r="A107" s="150" t="s">
        <v>229</v>
      </c>
      <c r="B107" s="151" t="s">
        <v>1502</v>
      </c>
      <c r="C107" s="152">
        <v>5.73</v>
      </c>
      <c r="D107" s="153">
        <v>1.2589999999999999</v>
      </c>
      <c r="E107" s="154">
        <v>1.5303</v>
      </c>
      <c r="F107" s="155">
        <v>1</v>
      </c>
      <c r="G107" s="156">
        <f t="shared" si="1"/>
        <v>1.5303</v>
      </c>
      <c r="H107" s="157">
        <f>ROUND(G107*'2-Calculator'!$C$27,2)</f>
        <v>8248.32</v>
      </c>
      <c r="I107" s="158" t="s">
        <v>18</v>
      </c>
      <c r="J107" s="158" t="s">
        <v>17</v>
      </c>
      <c r="K107" s="159" t="s">
        <v>151</v>
      </c>
      <c r="L107" s="160" t="s">
        <v>157</v>
      </c>
      <c r="M107" s="161"/>
      <c r="N107" s="244"/>
      <c r="O107" s="149"/>
      <c r="P107" s="149"/>
    </row>
    <row r="108" spans="1:16">
      <c r="A108" s="163" t="s">
        <v>230</v>
      </c>
      <c r="B108" s="164" t="s">
        <v>1502</v>
      </c>
      <c r="C108" s="165">
        <v>6.54</v>
      </c>
      <c r="D108" s="166">
        <v>1.4677</v>
      </c>
      <c r="E108" s="167">
        <v>1.7839</v>
      </c>
      <c r="F108" s="168">
        <v>1</v>
      </c>
      <c r="G108" s="167">
        <f t="shared" si="1"/>
        <v>1.7839</v>
      </c>
      <c r="H108" s="169">
        <f>ROUND(G108*'2-Calculator'!$C$27,2)</f>
        <v>9615.2199999999993</v>
      </c>
      <c r="I108" s="170" t="s">
        <v>18</v>
      </c>
      <c r="J108" s="170" t="s">
        <v>17</v>
      </c>
      <c r="K108" s="171" t="s">
        <v>151</v>
      </c>
      <c r="L108" s="172" t="s">
        <v>157</v>
      </c>
      <c r="M108" s="161"/>
      <c r="N108" s="244"/>
      <c r="O108" s="149"/>
      <c r="P108" s="149"/>
    </row>
    <row r="109" spans="1:16">
      <c r="A109" s="173" t="s">
        <v>231</v>
      </c>
      <c r="B109" s="174" t="s">
        <v>1641</v>
      </c>
      <c r="C109" s="175">
        <v>2.4300000000000002</v>
      </c>
      <c r="D109" s="176">
        <v>0.75729999999999997</v>
      </c>
      <c r="E109" s="177">
        <v>0.92049999999999998</v>
      </c>
      <c r="F109" s="178">
        <v>1</v>
      </c>
      <c r="G109" s="156">
        <f t="shared" si="1"/>
        <v>0.92049999999999998</v>
      </c>
      <c r="H109" s="157">
        <f>ROUND(G109*'2-Calculator'!$C$27,2)</f>
        <v>4961.5</v>
      </c>
      <c r="I109" s="179" t="s">
        <v>18</v>
      </c>
      <c r="J109" s="179" t="s">
        <v>17</v>
      </c>
      <c r="K109" s="180" t="s">
        <v>151</v>
      </c>
      <c r="L109" s="181" t="s">
        <v>157</v>
      </c>
      <c r="M109" s="161"/>
      <c r="N109" s="244"/>
      <c r="O109" s="149"/>
      <c r="P109" s="149"/>
    </row>
    <row r="110" spans="1:16">
      <c r="A110" s="150" t="s">
        <v>232</v>
      </c>
      <c r="B110" s="151" t="s">
        <v>1641</v>
      </c>
      <c r="C110" s="152">
        <v>3.48</v>
      </c>
      <c r="D110" s="153">
        <v>0.92979999999999996</v>
      </c>
      <c r="E110" s="154">
        <v>1.1301000000000001</v>
      </c>
      <c r="F110" s="155">
        <v>1</v>
      </c>
      <c r="G110" s="156">
        <f t="shared" si="1"/>
        <v>1.1301000000000001</v>
      </c>
      <c r="H110" s="157">
        <f>ROUND(G110*'2-Calculator'!$C$27,2)</f>
        <v>6091.24</v>
      </c>
      <c r="I110" s="158" t="s">
        <v>18</v>
      </c>
      <c r="J110" s="158" t="s">
        <v>17</v>
      </c>
      <c r="K110" s="159" t="s">
        <v>151</v>
      </c>
      <c r="L110" s="160" t="s">
        <v>157</v>
      </c>
      <c r="M110" s="161"/>
      <c r="N110" s="244"/>
      <c r="O110" s="149"/>
      <c r="P110" s="149"/>
    </row>
    <row r="111" spans="1:16">
      <c r="A111" s="150" t="s">
        <v>233</v>
      </c>
      <c r="B111" s="151" t="s">
        <v>1641</v>
      </c>
      <c r="C111" s="152">
        <v>5.64</v>
      </c>
      <c r="D111" s="153">
        <v>1.248</v>
      </c>
      <c r="E111" s="154">
        <v>1.5168999999999999</v>
      </c>
      <c r="F111" s="155">
        <v>1</v>
      </c>
      <c r="G111" s="156">
        <f t="shared" si="1"/>
        <v>1.5168999999999999</v>
      </c>
      <c r="H111" s="157">
        <f>ROUND(G111*'2-Calculator'!$C$27,2)</f>
        <v>8176.09</v>
      </c>
      <c r="I111" s="158" t="s">
        <v>18</v>
      </c>
      <c r="J111" s="158" t="s">
        <v>17</v>
      </c>
      <c r="K111" s="159" t="s">
        <v>151</v>
      </c>
      <c r="L111" s="160" t="s">
        <v>157</v>
      </c>
      <c r="M111" s="161"/>
      <c r="N111" s="244"/>
      <c r="O111" s="149"/>
      <c r="P111" s="149"/>
    </row>
    <row r="112" spans="1:16">
      <c r="A112" s="163" t="s">
        <v>234</v>
      </c>
      <c r="B112" s="164" t="s">
        <v>1641</v>
      </c>
      <c r="C112" s="165">
        <v>8.68</v>
      </c>
      <c r="D112" s="166">
        <v>1.9278999999999999</v>
      </c>
      <c r="E112" s="167">
        <v>2.3433000000000002</v>
      </c>
      <c r="F112" s="168">
        <v>1</v>
      </c>
      <c r="G112" s="167">
        <f t="shared" si="1"/>
        <v>2.3433000000000002</v>
      </c>
      <c r="H112" s="169">
        <f>ROUND(G112*'2-Calculator'!$C$27,2)</f>
        <v>12630.39</v>
      </c>
      <c r="I112" s="170" t="s">
        <v>18</v>
      </c>
      <c r="J112" s="170" t="s">
        <v>17</v>
      </c>
      <c r="K112" s="171" t="s">
        <v>151</v>
      </c>
      <c r="L112" s="172" t="s">
        <v>157</v>
      </c>
      <c r="M112" s="161"/>
      <c r="N112" s="244"/>
      <c r="O112" s="149"/>
      <c r="P112" s="149"/>
    </row>
    <row r="113" spans="1:16">
      <c r="A113" s="173" t="s">
        <v>235</v>
      </c>
      <c r="B113" s="174" t="s">
        <v>1642</v>
      </c>
      <c r="C113" s="175">
        <v>2.0099999999999998</v>
      </c>
      <c r="D113" s="176">
        <v>0.63590000000000002</v>
      </c>
      <c r="E113" s="177">
        <v>0.77290000000000003</v>
      </c>
      <c r="F113" s="178">
        <v>1</v>
      </c>
      <c r="G113" s="156">
        <f t="shared" si="1"/>
        <v>0.77290000000000003</v>
      </c>
      <c r="H113" s="157">
        <f>ROUND(G113*'2-Calculator'!$C$27,2)</f>
        <v>4165.93</v>
      </c>
      <c r="I113" s="179" t="s">
        <v>18</v>
      </c>
      <c r="J113" s="179" t="s">
        <v>17</v>
      </c>
      <c r="K113" s="180" t="s">
        <v>151</v>
      </c>
      <c r="L113" s="181" t="s">
        <v>157</v>
      </c>
      <c r="M113" s="161"/>
      <c r="O113" s="149"/>
      <c r="P113" s="149"/>
    </row>
    <row r="114" spans="1:16">
      <c r="A114" s="150" t="s">
        <v>236</v>
      </c>
      <c r="B114" s="151" t="s">
        <v>1642</v>
      </c>
      <c r="C114" s="152">
        <v>2.7</v>
      </c>
      <c r="D114" s="153">
        <v>0.78810000000000002</v>
      </c>
      <c r="E114" s="154">
        <v>0.95789999999999997</v>
      </c>
      <c r="F114" s="155">
        <v>1</v>
      </c>
      <c r="G114" s="156">
        <f t="shared" si="1"/>
        <v>0.95789999999999997</v>
      </c>
      <c r="H114" s="157">
        <f>ROUND(G114*'2-Calculator'!$C$27,2)</f>
        <v>5163.08</v>
      </c>
      <c r="I114" s="158" t="s">
        <v>18</v>
      </c>
      <c r="J114" s="158" t="s">
        <v>17</v>
      </c>
      <c r="K114" s="159" t="s">
        <v>151</v>
      </c>
      <c r="L114" s="160" t="s">
        <v>157</v>
      </c>
      <c r="M114" s="161"/>
      <c r="O114" s="149"/>
      <c r="P114" s="149"/>
    </row>
    <row r="115" spans="1:16">
      <c r="A115" s="150" t="s">
        <v>237</v>
      </c>
      <c r="B115" s="151" t="s">
        <v>1642</v>
      </c>
      <c r="C115" s="152">
        <v>3.98</v>
      </c>
      <c r="D115" s="153">
        <v>1.0063</v>
      </c>
      <c r="E115" s="154">
        <v>1.2231000000000001</v>
      </c>
      <c r="F115" s="155">
        <v>1</v>
      </c>
      <c r="G115" s="156">
        <f t="shared" si="1"/>
        <v>1.2231000000000001</v>
      </c>
      <c r="H115" s="157">
        <f>ROUND(G115*'2-Calculator'!$C$27,2)</f>
        <v>6592.51</v>
      </c>
      <c r="I115" s="158" t="s">
        <v>18</v>
      </c>
      <c r="J115" s="158" t="s">
        <v>17</v>
      </c>
      <c r="K115" s="159" t="s">
        <v>151</v>
      </c>
      <c r="L115" s="160" t="s">
        <v>157</v>
      </c>
      <c r="M115" s="161"/>
      <c r="O115" s="149"/>
      <c r="P115" s="149"/>
    </row>
    <row r="116" spans="1:16">
      <c r="A116" s="163" t="s">
        <v>238</v>
      </c>
      <c r="B116" s="164" t="s">
        <v>1642</v>
      </c>
      <c r="C116" s="165">
        <v>8.35</v>
      </c>
      <c r="D116" s="166">
        <v>1.8383</v>
      </c>
      <c r="E116" s="167">
        <v>2.2343999999999999</v>
      </c>
      <c r="F116" s="168">
        <v>1</v>
      </c>
      <c r="G116" s="167">
        <f t="shared" si="1"/>
        <v>2.2343999999999999</v>
      </c>
      <c r="H116" s="169">
        <f>ROUND(G116*'2-Calculator'!$C$27,2)</f>
        <v>12043.42</v>
      </c>
      <c r="I116" s="170" t="s">
        <v>18</v>
      </c>
      <c r="J116" s="170" t="s">
        <v>17</v>
      </c>
      <c r="K116" s="171" t="s">
        <v>151</v>
      </c>
      <c r="L116" s="172" t="s">
        <v>157</v>
      </c>
      <c r="M116" s="161"/>
      <c r="O116" s="149"/>
      <c r="P116" s="149"/>
    </row>
    <row r="117" spans="1:16">
      <c r="A117" s="173" t="s">
        <v>239</v>
      </c>
      <c r="B117" s="174" t="s">
        <v>1503</v>
      </c>
      <c r="C117" s="175">
        <v>1.8</v>
      </c>
      <c r="D117" s="176">
        <v>0.62629999999999997</v>
      </c>
      <c r="E117" s="177">
        <v>0.76119999999999999</v>
      </c>
      <c r="F117" s="178">
        <v>1</v>
      </c>
      <c r="G117" s="156">
        <f t="shared" si="1"/>
        <v>0.76119999999999999</v>
      </c>
      <c r="H117" s="157">
        <f>ROUND(G117*'2-Calculator'!$C$27,2)</f>
        <v>4102.87</v>
      </c>
      <c r="I117" s="179" t="s">
        <v>18</v>
      </c>
      <c r="J117" s="179" t="s">
        <v>17</v>
      </c>
      <c r="K117" s="180" t="s">
        <v>151</v>
      </c>
      <c r="L117" s="181" t="s">
        <v>157</v>
      </c>
      <c r="M117" s="161"/>
      <c r="O117" s="149"/>
      <c r="P117" s="149"/>
    </row>
    <row r="118" spans="1:16">
      <c r="A118" s="150" t="s">
        <v>240</v>
      </c>
      <c r="B118" s="151" t="s">
        <v>1503</v>
      </c>
      <c r="C118" s="152">
        <v>2.31</v>
      </c>
      <c r="D118" s="153">
        <v>0.71089999999999998</v>
      </c>
      <c r="E118" s="154">
        <v>0.86409999999999998</v>
      </c>
      <c r="F118" s="155">
        <v>1</v>
      </c>
      <c r="G118" s="156">
        <f t="shared" si="1"/>
        <v>0.86409999999999998</v>
      </c>
      <c r="H118" s="157">
        <f>ROUND(G118*'2-Calculator'!$C$27,2)</f>
        <v>4657.5</v>
      </c>
      <c r="I118" s="158" t="s">
        <v>18</v>
      </c>
      <c r="J118" s="158" t="s">
        <v>17</v>
      </c>
      <c r="K118" s="159" t="s">
        <v>151</v>
      </c>
      <c r="L118" s="160" t="s">
        <v>157</v>
      </c>
      <c r="M118" s="161"/>
      <c r="O118" s="149"/>
      <c r="P118" s="149"/>
    </row>
    <row r="119" spans="1:16">
      <c r="A119" s="150" t="s">
        <v>241</v>
      </c>
      <c r="B119" s="151" t="s">
        <v>1503</v>
      </c>
      <c r="C119" s="152">
        <v>3.52</v>
      </c>
      <c r="D119" s="153">
        <v>0.9</v>
      </c>
      <c r="E119" s="154">
        <v>1.0939000000000001</v>
      </c>
      <c r="F119" s="155">
        <v>1</v>
      </c>
      <c r="G119" s="156">
        <f t="shared" si="1"/>
        <v>1.0939000000000001</v>
      </c>
      <c r="H119" s="157">
        <f>ROUND(G119*'2-Calculator'!$C$27,2)</f>
        <v>5896.12</v>
      </c>
      <c r="I119" s="158" t="s">
        <v>18</v>
      </c>
      <c r="J119" s="158" t="s">
        <v>17</v>
      </c>
      <c r="K119" s="159" t="s">
        <v>151</v>
      </c>
      <c r="L119" s="160" t="s">
        <v>157</v>
      </c>
      <c r="M119" s="161"/>
      <c r="O119" s="149"/>
      <c r="P119" s="149"/>
    </row>
    <row r="120" spans="1:16">
      <c r="A120" s="163" t="s">
        <v>242</v>
      </c>
      <c r="B120" s="164" t="s">
        <v>1503</v>
      </c>
      <c r="C120" s="165">
        <v>6.06</v>
      </c>
      <c r="D120" s="166">
        <v>1.4232</v>
      </c>
      <c r="E120" s="167">
        <v>1.7299</v>
      </c>
      <c r="F120" s="168">
        <v>1</v>
      </c>
      <c r="G120" s="167">
        <f t="shared" si="1"/>
        <v>1.7299</v>
      </c>
      <c r="H120" s="169">
        <f>ROUND(G120*'2-Calculator'!$C$27,2)</f>
        <v>9324.16</v>
      </c>
      <c r="I120" s="170" t="s">
        <v>18</v>
      </c>
      <c r="J120" s="170" t="s">
        <v>17</v>
      </c>
      <c r="K120" s="171" t="s">
        <v>151</v>
      </c>
      <c r="L120" s="172" t="s">
        <v>157</v>
      </c>
      <c r="M120" s="161"/>
      <c r="O120" s="149"/>
      <c r="P120" s="149"/>
    </row>
    <row r="121" spans="1:16">
      <c r="A121" s="173" t="s">
        <v>243</v>
      </c>
      <c r="B121" s="174" t="s">
        <v>1643</v>
      </c>
      <c r="C121" s="175">
        <v>2.65</v>
      </c>
      <c r="D121" s="176">
        <v>0.58050000000000002</v>
      </c>
      <c r="E121" s="177">
        <v>0.7056</v>
      </c>
      <c r="F121" s="178">
        <v>1</v>
      </c>
      <c r="G121" s="156">
        <f t="shared" si="1"/>
        <v>0.7056</v>
      </c>
      <c r="H121" s="157">
        <f>ROUND(G121*'2-Calculator'!$C$27,2)</f>
        <v>3803.18</v>
      </c>
      <c r="I121" s="179" t="s">
        <v>18</v>
      </c>
      <c r="J121" s="179" t="s">
        <v>17</v>
      </c>
      <c r="K121" s="180" t="s">
        <v>151</v>
      </c>
      <c r="L121" s="181" t="s">
        <v>157</v>
      </c>
      <c r="M121" s="161"/>
      <c r="O121" s="149"/>
      <c r="P121" s="149"/>
    </row>
    <row r="122" spans="1:16">
      <c r="A122" s="150" t="s">
        <v>244</v>
      </c>
      <c r="B122" s="151" t="s">
        <v>1643</v>
      </c>
      <c r="C122" s="152">
        <v>3.66</v>
      </c>
      <c r="D122" s="153">
        <v>0.6784</v>
      </c>
      <c r="E122" s="154">
        <v>0.8246</v>
      </c>
      <c r="F122" s="155">
        <v>1</v>
      </c>
      <c r="G122" s="156">
        <f t="shared" si="1"/>
        <v>0.8246</v>
      </c>
      <c r="H122" s="157">
        <f>ROUND(G122*'2-Calculator'!$C$27,2)</f>
        <v>4444.59</v>
      </c>
      <c r="I122" s="158" t="s">
        <v>18</v>
      </c>
      <c r="J122" s="158" t="s">
        <v>17</v>
      </c>
      <c r="K122" s="159" t="s">
        <v>151</v>
      </c>
      <c r="L122" s="160" t="s">
        <v>157</v>
      </c>
      <c r="M122" s="161"/>
      <c r="O122" s="149"/>
      <c r="P122" s="149"/>
    </row>
    <row r="123" spans="1:16">
      <c r="A123" s="150" t="s">
        <v>245</v>
      </c>
      <c r="B123" s="151" t="s">
        <v>1643</v>
      </c>
      <c r="C123" s="152">
        <v>5.6</v>
      </c>
      <c r="D123" s="153">
        <v>0.9375</v>
      </c>
      <c r="E123" s="154">
        <v>1.1395</v>
      </c>
      <c r="F123" s="155">
        <v>1</v>
      </c>
      <c r="G123" s="156">
        <f t="shared" si="1"/>
        <v>1.1395</v>
      </c>
      <c r="H123" s="157">
        <f>ROUND(G123*'2-Calculator'!$C$27,2)</f>
        <v>6141.91</v>
      </c>
      <c r="I123" s="158" t="s">
        <v>18</v>
      </c>
      <c r="J123" s="158" t="s">
        <v>17</v>
      </c>
      <c r="K123" s="159" t="s">
        <v>151</v>
      </c>
      <c r="L123" s="160" t="s">
        <v>157</v>
      </c>
      <c r="M123" s="161"/>
      <c r="O123" s="149"/>
      <c r="P123" s="149"/>
    </row>
    <row r="124" spans="1:16">
      <c r="A124" s="163" t="s">
        <v>246</v>
      </c>
      <c r="B124" s="164" t="s">
        <v>1643</v>
      </c>
      <c r="C124" s="165">
        <v>11.12</v>
      </c>
      <c r="D124" s="166">
        <v>1.7917000000000001</v>
      </c>
      <c r="E124" s="167">
        <v>2.1778</v>
      </c>
      <c r="F124" s="168">
        <v>1</v>
      </c>
      <c r="G124" s="167">
        <f t="shared" si="1"/>
        <v>2.1778</v>
      </c>
      <c r="H124" s="169">
        <f>ROUND(G124*'2-Calculator'!$C$27,2)</f>
        <v>11738.34</v>
      </c>
      <c r="I124" s="170" t="s">
        <v>18</v>
      </c>
      <c r="J124" s="170" t="s">
        <v>17</v>
      </c>
      <c r="K124" s="171" t="s">
        <v>151</v>
      </c>
      <c r="L124" s="172" t="s">
        <v>157</v>
      </c>
      <c r="M124" s="161"/>
      <c r="O124" s="149"/>
      <c r="P124" s="149"/>
    </row>
    <row r="125" spans="1:16">
      <c r="A125" s="173" t="s">
        <v>247</v>
      </c>
      <c r="B125" s="174" t="s">
        <v>1644</v>
      </c>
      <c r="C125" s="175">
        <v>6.3</v>
      </c>
      <c r="D125" s="176">
        <v>0.88970000000000005</v>
      </c>
      <c r="E125" s="177">
        <v>1.0813999999999999</v>
      </c>
      <c r="F125" s="178">
        <v>1</v>
      </c>
      <c r="G125" s="156">
        <f t="shared" si="1"/>
        <v>1.0813999999999999</v>
      </c>
      <c r="H125" s="157">
        <f>ROUND(G125*'2-Calculator'!$C$27,2)</f>
        <v>5828.75</v>
      </c>
      <c r="I125" s="179" t="s">
        <v>18</v>
      </c>
      <c r="J125" s="179" t="s">
        <v>17</v>
      </c>
      <c r="K125" s="180" t="s">
        <v>151</v>
      </c>
      <c r="L125" s="181" t="s">
        <v>157</v>
      </c>
      <c r="M125" s="161"/>
      <c r="O125" s="149"/>
      <c r="P125" s="149"/>
    </row>
    <row r="126" spans="1:16">
      <c r="A126" s="150" t="s">
        <v>248</v>
      </c>
      <c r="B126" s="151" t="s">
        <v>1644</v>
      </c>
      <c r="C126" s="152">
        <v>7.47</v>
      </c>
      <c r="D126" s="153">
        <v>1.7361</v>
      </c>
      <c r="E126" s="154">
        <v>2.1101999999999999</v>
      </c>
      <c r="F126" s="155">
        <v>1</v>
      </c>
      <c r="G126" s="156">
        <f t="shared" si="1"/>
        <v>2.1101999999999999</v>
      </c>
      <c r="H126" s="157">
        <f>ROUND(G126*'2-Calculator'!$C$27,2)</f>
        <v>11373.98</v>
      </c>
      <c r="I126" s="158" t="s">
        <v>18</v>
      </c>
      <c r="J126" s="158" t="s">
        <v>17</v>
      </c>
      <c r="K126" s="159" t="s">
        <v>151</v>
      </c>
      <c r="L126" s="160" t="s">
        <v>157</v>
      </c>
      <c r="M126" s="161"/>
      <c r="O126" s="149"/>
      <c r="P126" s="149"/>
    </row>
    <row r="127" spans="1:16">
      <c r="A127" s="150" t="s">
        <v>249</v>
      </c>
      <c r="B127" s="151" t="s">
        <v>1644</v>
      </c>
      <c r="C127" s="152">
        <v>11.99</v>
      </c>
      <c r="D127" s="153">
        <v>2.1223999999999998</v>
      </c>
      <c r="E127" s="154">
        <v>2.5796999999999999</v>
      </c>
      <c r="F127" s="155">
        <v>1</v>
      </c>
      <c r="G127" s="156">
        <f t="shared" si="1"/>
        <v>2.5796999999999999</v>
      </c>
      <c r="H127" s="157">
        <f>ROUND(G127*'2-Calculator'!$C$27,2)</f>
        <v>13904.58</v>
      </c>
      <c r="I127" s="158" t="s">
        <v>18</v>
      </c>
      <c r="J127" s="158" t="s">
        <v>17</v>
      </c>
      <c r="K127" s="159" t="s">
        <v>151</v>
      </c>
      <c r="L127" s="160" t="s">
        <v>157</v>
      </c>
      <c r="M127" s="161"/>
      <c r="O127" s="149"/>
      <c r="P127" s="149"/>
    </row>
    <row r="128" spans="1:16">
      <c r="A128" s="163" t="s">
        <v>250</v>
      </c>
      <c r="B128" s="164" t="s">
        <v>1644</v>
      </c>
      <c r="C128" s="165">
        <v>15.21</v>
      </c>
      <c r="D128" s="166">
        <v>3.3862999999999999</v>
      </c>
      <c r="E128" s="167">
        <v>4.1158999999999999</v>
      </c>
      <c r="F128" s="168">
        <v>1</v>
      </c>
      <c r="G128" s="167">
        <f t="shared" si="1"/>
        <v>4.1158999999999999</v>
      </c>
      <c r="H128" s="169">
        <f>ROUND(G128*'2-Calculator'!$C$27,2)</f>
        <v>22184.7</v>
      </c>
      <c r="I128" s="170" t="s">
        <v>18</v>
      </c>
      <c r="J128" s="170" t="s">
        <v>17</v>
      </c>
      <c r="K128" s="171" t="s">
        <v>151</v>
      </c>
      <c r="L128" s="172" t="s">
        <v>157</v>
      </c>
      <c r="M128" s="161"/>
      <c r="O128" s="149"/>
      <c r="P128" s="149"/>
    </row>
    <row r="129" spans="1:16">
      <c r="A129" s="173" t="s">
        <v>251</v>
      </c>
      <c r="B129" s="174" t="s">
        <v>1645</v>
      </c>
      <c r="C129" s="175">
        <v>3.28</v>
      </c>
      <c r="D129" s="176">
        <v>0.61819999999999997</v>
      </c>
      <c r="E129" s="177">
        <v>0.75139999999999996</v>
      </c>
      <c r="F129" s="178">
        <v>1</v>
      </c>
      <c r="G129" s="156">
        <f t="shared" si="1"/>
        <v>0.75139999999999996</v>
      </c>
      <c r="H129" s="157">
        <f>ROUND(G129*'2-Calculator'!$C$27,2)</f>
        <v>4050.05</v>
      </c>
      <c r="I129" s="179" t="s">
        <v>18</v>
      </c>
      <c r="J129" s="179" t="s">
        <v>17</v>
      </c>
      <c r="K129" s="180" t="s">
        <v>151</v>
      </c>
      <c r="L129" s="181" t="s">
        <v>157</v>
      </c>
      <c r="M129" s="161"/>
      <c r="O129" s="149"/>
      <c r="P129" s="149"/>
    </row>
    <row r="130" spans="1:16">
      <c r="A130" s="150" t="s">
        <v>252</v>
      </c>
      <c r="B130" s="151" t="s">
        <v>1645</v>
      </c>
      <c r="C130" s="152">
        <v>5.39</v>
      </c>
      <c r="D130" s="153">
        <v>1.0439000000000001</v>
      </c>
      <c r="E130" s="154">
        <v>1.2687999999999999</v>
      </c>
      <c r="F130" s="155">
        <v>1</v>
      </c>
      <c r="G130" s="156">
        <f t="shared" si="1"/>
        <v>1.2687999999999999</v>
      </c>
      <c r="H130" s="157">
        <f>ROUND(G130*'2-Calculator'!$C$27,2)</f>
        <v>6838.83</v>
      </c>
      <c r="I130" s="158" t="s">
        <v>18</v>
      </c>
      <c r="J130" s="158" t="s">
        <v>17</v>
      </c>
      <c r="K130" s="159" t="s">
        <v>151</v>
      </c>
      <c r="L130" s="160" t="s">
        <v>157</v>
      </c>
      <c r="M130" s="161"/>
      <c r="O130" s="149"/>
      <c r="P130" s="149"/>
    </row>
    <row r="131" spans="1:16">
      <c r="A131" s="150" t="s">
        <v>253</v>
      </c>
      <c r="B131" s="151" t="s">
        <v>1645</v>
      </c>
      <c r="C131" s="152">
        <v>9.18</v>
      </c>
      <c r="D131" s="153">
        <v>1.6711</v>
      </c>
      <c r="E131" s="154">
        <v>2.0312000000000001</v>
      </c>
      <c r="F131" s="155">
        <v>1</v>
      </c>
      <c r="G131" s="156">
        <f t="shared" si="1"/>
        <v>2.0312000000000001</v>
      </c>
      <c r="H131" s="157">
        <f>ROUND(G131*'2-Calculator'!$C$27,2)</f>
        <v>10948.17</v>
      </c>
      <c r="I131" s="158" t="s">
        <v>18</v>
      </c>
      <c r="J131" s="158" t="s">
        <v>17</v>
      </c>
      <c r="K131" s="159" t="s">
        <v>151</v>
      </c>
      <c r="L131" s="160" t="s">
        <v>157</v>
      </c>
      <c r="M131" s="161"/>
      <c r="O131" s="149"/>
      <c r="P131" s="149"/>
    </row>
    <row r="132" spans="1:16">
      <c r="A132" s="163" t="s">
        <v>254</v>
      </c>
      <c r="B132" s="164" t="s">
        <v>1645</v>
      </c>
      <c r="C132" s="165">
        <v>15.48</v>
      </c>
      <c r="D132" s="166">
        <v>3.5324</v>
      </c>
      <c r="E132" s="167">
        <v>4.2934999999999999</v>
      </c>
      <c r="F132" s="168">
        <v>1</v>
      </c>
      <c r="G132" s="167">
        <f t="shared" si="1"/>
        <v>4.2934999999999999</v>
      </c>
      <c r="H132" s="169">
        <f>ROUND(G132*'2-Calculator'!$C$27,2)</f>
        <v>23141.97</v>
      </c>
      <c r="I132" s="170" t="s">
        <v>18</v>
      </c>
      <c r="J132" s="170" t="s">
        <v>17</v>
      </c>
      <c r="K132" s="171" t="s">
        <v>151</v>
      </c>
      <c r="L132" s="172" t="s">
        <v>157</v>
      </c>
      <c r="M132" s="161"/>
      <c r="O132" s="149"/>
      <c r="P132" s="149"/>
    </row>
    <row r="133" spans="1:16">
      <c r="A133" s="173" t="s">
        <v>255</v>
      </c>
      <c r="B133" s="174" t="s">
        <v>1504</v>
      </c>
      <c r="C133" s="175">
        <v>2.48</v>
      </c>
      <c r="D133" s="176">
        <v>0.4627</v>
      </c>
      <c r="E133" s="177">
        <v>0.56240000000000001</v>
      </c>
      <c r="F133" s="178">
        <v>1</v>
      </c>
      <c r="G133" s="156">
        <f t="shared" si="1"/>
        <v>0.56240000000000001</v>
      </c>
      <c r="H133" s="157">
        <f>ROUND(G133*'2-Calculator'!$C$27,2)</f>
        <v>3031.34</v>
      </c>
      <c r="I133" s="179" t="s">
        <v>18</v>
      </c>
      <c r="J133" s="179" t="s">
        <v>17</v>
      </c>
      <c r="K133" s="180" t="s">
        <v>151</v>
      </c>
      <c r="L133" s="181" t="s">
        <v>157</v>
      </c>
      <c r="M133" s="161"/>
      <c r="O133" s="149"/>
      <c r="P133" s="149"/>
    </row>
    <row r="134" spans="1:16">
      <c r="A134" s="150" t="s">
        <v>256</v>
      </c>
      <c r="B134" s="151" t="s">
        <v>1504</v>
      </c>
      <c r="C134" s="152">
        <v>3.57</v>
      </c>
      <c r="D134" s="153">
        <v>0.69889999999999997</v>
      </c>
      <c r="E134" s="154">
        <v>0.84950000000000003</v>
      </c>
      <c r="F134" s="155">
        <v>1</v>
      </c>
      <c r="G134" s="156">
        <f t="shared" si="1"/>
        <v>0.84950000000000003</v>
      </c>
      <c r="H134" s="157">
        <f>ROUND(G134*'2-Calculator'!$C$27,2)</f>
        <v>4578.8100000000004</v>
      </c>
      <c r="I134" s="158" t="s">
        <v>18</v>
      </c>
      <c r="J134" s="158" t="s">
        <v>17</v>
      </c>
      <c r="K134" s="159" t="s">
        <v>151</v>
      </c>
      <c r="L134" s="160" t="s">
        <v>157</v>
      </c>
      <c r="M134" s="161"/>
      <c r="O134" s="149"/>
      <c r="P134" s="149"/>
    </row>
    <row r="135" spans="1:16">
      <c r="A135" s="150" t="s">
        <v>257</v>
      </c>
      <c r="B135" s="151" t="s">
        <v>1504</v>
      </c>
      <c r="C135" s="152">
        <v>6.17</v>
      </c>
      <c r="D135" s="153">
        <v>1.2162999999999999</v>
      </c>
      <c r="E135" s="154">
        <v>1.4783999999999999</v>
      </c>
      <c r="F135" s="155">
        <v>1</v>
      </c>
      <c r="G135" s="156">
        <f t="shared" si="1"/>
        <v>1.4783999999999999</v>
      </c>
      <c r="H135" s="157">
        <f>ROUND(G135*'2-Calculator'!$C$27,2)</f>
        <v>7968.58</v>
      </c>
      <c r="I135" s="158" t="s">
        <v>18</v>
      </c>
      <c r="J135" s="158" t="s">
        <v>17</v>
      </c>
      <c r="K135" s="159" t="s">
        <v>151</v>
      </c>
      <c r="L135" s="160" t="s">
        <v>157</v>
      </c>
      <c r="M135" s="161"/>
      <c r="O135" s="149"/>
      <c r="P135" s="149"/>
    </row>
    <row r="136" spans="1:16">
      <c r="A136" s="163" t="s">
        <v>258</v>
      </c>
      <c r="B136" s="164" t="s">
        <v>1504</v>
      </c>
      <c r="C136" s="165">
        <v>9.8800000000000008</v>
      </c>
      <c r="D136" s="166">
        <v>2.2766999999999999</v>
      </c>
      <c r="E136" s="167">
        <v>2.7673000000000001</v>
      </c>
      <c r="F136" s="168">
        <v>1</v>
      </c>
      <c r="G136" s="167">
        <f t="shared" si="1"/>
        <v>2.7673000000000001</v>
      </c>
      <c r="H136" s="169">
        <f>ROUND(G136*'2-Calculator'!$C$27,2)</f>
        <v>14915.75</v>
      </c>
      <c r="I136" s="170" t="s">
        <v>18</v>
      </c>
      <c r="J136" s="170" t="s">
        <v>17</v>
      </c>
      <c r="K136" s="171" t="s">
        <v>151</v>
      </c>
      <c r="L136" s="172" t="s">
        <v>157</v>
      </c>
      <c r="M136" s="161"/>
      <c r="O136" s="149"/>
      <c r="P136" s="149"/>
    </row>
    <row r="137" spans="1:16">
      <c r="A137" s="173" t="s">
        <v>259</v>
      </c>
      <c r="B137" s="174" t="s">
        <v>1505</v>
      </c>
      <c r="C137" s="175">
        <v>2.0699999999999998</v>
      </c>
      <c r="D137" s="176">
        <v>0.55889999999999995</v>
      </c>
      <c r="E137" s="177">
        <v>0.67930000000000001</v>
      </c>
      <c r="F137" s="178">
        <v>1</v>
      </c>
      <c r="G137" s="156">
        <f t="shared" si="1"/>
        <v>0.67930000000000001</v>
      </c>
      <c r="H137" s="157">
        <f>ROUND(G137*'2-Calculator'!$C$27,2)</f>
        <v>3661.43</v>
      </c>
      <c r="I137" s="179" t="s">
        <v>18</v>
      </c>
      <c r="J137" s="179" t="s">
        <v>17</v>
      </c>
      <c r="K137" s="180" t="s">
        <v>151</v>
      </c>
      <c r="L137" s="181" t="s">
        <v>157</v>
      </c>
      <c r="M137" s="161"/>
      <c r="O137" s="149"/>
      <c r="P137" s="149"/>
    </row>
    <row r="138" spans="1:16">
      <c r="A138" s="150" t="s">
        <v>260</v>
      </c>
      <c r="B138" s="151" t="s">
        <v>1505</v>
      </c>
      <c r="C138" s="152">
        <v>3.18</v>
      </c>
      <c r="D138" s="153">
        <v>0.65629999999999999</v>
      </c>
      <c r="E138" s="154">
        <v>0.79769999999999996</v>
      </c>
      <c r="F138" s="155">
        <v>1</v>
      </c>
      <c r="G138" s="156">
        <f t="shared" si="1"/>
        <v>0.79769999999999996</v>
      </c>
      <c r="H138" s="157">
        <f>ROUND(G138*'2-Calculator'!$C$27,2)</f>
        <v>4299.6000000000004</v>
      </c>
      <c r="I138" s="158" t="s">
        <v>18</v>
      </c>
      <c r="J138" s="158" t="s">
        <v>17</v>
      </c>
      <c r="K138" s="159" t="s">
        <v>151</v>
      </c>
      <c r="L138" s="160" t="s">
        <v>157</v>
      </c>
      <c r="M138" s="161"/>
      <c r="O138" s="149"/>
      <c r="P138" s="149"/>
    </row>
    <row r="139" spans="1:16">
      <c r="A139" s="150" t="s">
        <v>261</v>
      </c>
      <c r="B139" s="151" t="s">
        <v>1505</v>
      </c>
      <c r="C139" s="152">
        <v>4.91</v>
      </c>
      <c r="D139" s="153">
        <v>0.85340000000000005</v>
      </c>
      <c r="E139" s="154">
        <v>1.0373000000000001</v>
      </c>
      <c r="F139" s="155">
        <v>1</v>
      </c>
      <c r="G139" s="156">
        <f t="shared" si="1"/>
        <v>1.0373000000000001</v>
      </c>
      <c r="H139" s="157">
        <f>ROUND(G139*'2-Calculator'!$C$27,2)</f>
        <v>5591.05</v>
      </c>
      <c r="I139" s="158" t="s">
        <v>18</v>
      </c>
      <c r="J139" s="158" t="s">
        <v>17</v>
      </c>
      <c r="K139" s="159" t="s">
        <v>151</v>
      </c>
      <c r="L139" s="160" t="s">
        <v>157</v>
      </c>
      <c r="M139" s="161"/>
      <c r="O139" s="149"/>
      <c r="P139" s="149"/>
    </row>
    <row r="140" spans="1:16">
      <c r="A140" s="163" t="s">
        <v>262</v>
      </c>
      <c r="B140" s="164" t="s">
        <v>1505</v>
      </c>
      <c r="C140" s="165">
        <v>8.93</v>
      </c>
      <c r="D140" s="166">
        <v>1.7041999999999999</v>
      </c>
      <c r="E140" s="167">
        <v>2.0714000000000001</v>
      </c>
      <c r="F140" s="168">
        <v>1</v>
      </c>
      <c r="G140" s="167">
        <f t="shared" si="1"/>
        <v>2.0714000000000001</v>
      </c>
      <c r="H140" s="169">
        <f>ROUND(G140*'2-Calculator'!$C$27,2)</f>
        <v>11164.85</v>
      </c>
      <c r="I140" s="170" t="s">
        <v>18</v>
      </c>
      <c r="J140" s="170" t="s">
        <v>17</v>
      </c>
      <c r="K140" s="171" t="s">
        <v>151</v>
      </c>
      <c r="L140" s="172" t="s">
        <v>157</v>
      </c>
      <c r="M140" s="161"/>
      <c r="O140" s="149"/>
      <c r="P140" s="149"/>
    </row>
    <row r="141" spans="1:16">
      <c r="A141" s="173" t="s">
        <v>263</v>
      </c>
      <c r="B141" s="174" t="s">
        <v>1506</v>
      </c>
      <c r="C141" s="175">
        <v>2.25</v>
      </c>
      <c r="D141" s="176">
        <v>0.46839999999999998</v>
      </c>
      <c r="E141" s="177">
        <v>0.56930000000000003</v>
      </c>
      <c r="F141" s="178">
        <v>1</v>
      </c>
      <c r="G141" s="156">
        <f t="shared" si="1"/>
        <v>0.56930000000000003</v>
      </c>
      <c r="H141" s="157">
        <f>ROUND(G141*'2-Calculator'!$C$27,2)</f>
        <v>3068.53</v>
      </c>
      <c r="I141" s="179" t="s">
        <v>18</v>
      </c>
      <c r="J141" s="179" t="s">
        <v>17</v>
      </c>
      <c r="K141" s="180" t="s">
        <v>151</v>
      </c>
      <c r="L141" s="181" t="s">
        <v>157</v>
      </c>
      <c r="M141" s="161"/>
      <c r="O141" s="149"/>
      <c r="P141" s="149"/>
    </row>
    <row r="142" spans="1:16">
      <c r="A142" s="150" t="s">
        <v>264</v>
      </c>
      <c r="B142" s="151" t="s">
        <v>1506</v>
      </c>
      <c r="C142" s="152">
        <v>2.83</v>
      </c>
      <c r="D142" s="153">
        <v>0.60060000000000002</v>
      </c>
      <c r="E142" s="154">
        <v>0.73</v>
      </c>
      <c r="F142" s="155">
        <v>1</v>
      </c>
      <c r="G142" s="156">
        <f t="shared" si="1"/>
        <v>0.73</v>
      </c>
      <c r="H142" s="157">
        <f>ROUND(G142*'2-Calculator'!$C$27,2)</f>
        <v>3934.7</v>
      </c>
      <c r="I142" s="158" t="s">
        <v>18</v>
      </c>
      <c r="J142" s="158" t="s">
        <v>17</v>
      </c>
      <c r="K142" s="159" t="s">
        <v>151</v>
      </c>
      <c r="L142" s="160" t="s">
        <v>157</v>
      </c>
      <c r="M142" s="161"/>
      <c r="O142" s="149"/>
      <c r="P142" s="149"/>
    </row>
    <row r="143" spans="1:16">
      <c r="A143" s="150" t="s">
        <v>265</v>
      </c>
      <c r="B143" s="151" t="s">
        <v>1506</v>
      </c>
      <c r="C143" s="152">
        <v>3.84</v>
      </c>
      <c r="D143" s="153">
        <v>0.77339999999999998</v>
      </c>
      <c r="E143" s="154">
        <v>0.94</v>
      </c>
      <c r="F143" s="155">
        <v>1</v>
      </c>
      <c r="G143" s="156">
        <f t="shared" si="1"/>
        <v>0.94</v>
      </c>
      <c r="H143" s="157">
        <f>ROUND(G143*'2-Calculator'!$C$27,2)</f>
        <v>5066.6000000000004</v>
      </c>
      <c r="I143" s="158" t="s">
        <v>18</v>
      </c>
      <c r="J143" s="158" t="s">
        <v>17</v>
      </c>
      <c r="K143" s="159" t="s">
        <v>151</v>
      </c>
      <c r="L143" s="160" t="s">
        <v>157</v>
      </c>
      <c r="M143" s="161"/>
      <c r="O143" s="149"/>
      <c r="P143" s="149"/>
    </row>
    <row r="144" spans="1:16">
      <c r="A144" s="163" t="s">
        <v>266</v>
      </c>
      <c r="B144" s="164" t="s">
        <v>1506</v>
      </c>
      <c r="C144" s="165">
        <v>7.79</v>
      </c>
      <c r="D144" s="166">
        <v>1.8123</v>
      </c>
      <c r="E144" s="167">
        <v>2.2027999999999999</v>
      </c>
      <c r="F144" s="168">
        <v>1</v>
      </c>
      <c r="G144" s="167">
        <f t="shared" si="1"/>
        <v>2.2027999999999999</v>
      </c>
      <c r="H144" s="169">
        <f>ROUND(G144*'2-Calculator'!$C$27,2)</f>
        <v>11873.09</v>
      </c>
      <c r="I144" s="170" t="s">
        <v>18</v>
      </c>
      <c r="J144" s="170" t="s">
        <v>17</v>
      </c>
      <c r="K144" s="171" t="s">
        <v>151</v>
      </c>
      <c r="L144" s="172" t="s">
        <v>157</v>
      </c>
      <c r="M144" s="161"/>
      <c r="O144" s="149"/>
      <c r="P144" s="149"/>
    </row>
    <row r="145" spans="1:16">
      <c r="A145" s="173" t="s">
        <v>267</v>
      </c>
      <c r="B145" s="174" t="s">
        <v>1646</v>
      </c>
      <c r="C145" s="175">
        <v>2.5099999999999998</v>
      </c>
      <c r="D145" s="176">
        <v>0.53139999999999998</v>
      </c>
      <c r="E145" s="177">
        <v>0.64590000000000003</v>
      </c>
      <c r="F145" s="178">
        <v>1</v>
      </c>
      <c r="G145" s="156">
        <f t="shared" si="1"/>
        <v>0.64590000000000003</v>
      </c>
      <c r="H145" s="157">
        <f>ROUND(G145*'2-Calculator'!$C$27,2)</f>
        <v>3481.4</v>
      </c>
      <c r="I145" s="179" t="s">
        <v>18</v>
      </c>
      <c r="J145" s="179" t="s">
        <v>17</v>
      </c>
      <c r="K145" s="180" t="s">
        <v>151</v>
      </c>
      <c r="L145" s="181" t="s">
        <v>157</v>
      </c>
      <c r="M145" s="161"/>
      <c r="O145" s="149"/>
      <c r="P145" s="149"/>
    </row>
    <row r="146" spans="1:16">
      <c r="A146" s="150" t="s">
        <v>268</v>
      </c>
      <c r="B146" s="151" t="s">
        <v>1646</v>
      </c>
      <c r="C146" s="152">
        <v>2.91</v>
      </c>
      <c r="D146" s="153">
        <v>0.64559999999999995</v>
      </c>
      <c r="E146" s="154">
        <v>0.78469999999999995</v>
      </c>
      <c r="F146" s="155">
        <v>1</v>
      </c>
      <c r="G146" s="156">
        <f t="shared" si="1"/>
        <v>0.78469999999999995</v>
      </c>
      <c r="H146" s="157">
        <f>ROUND(G146*'2-Calculator'!$C$27,2)</f>
        <v>4229.53</v>
      </c>
      <c r="I146" s="158" t="s">
        <v>18</v>
      </c>
      <c r="J146" s="158" t="s">
        <v>17</v>
      </c>
      <c r="K146" s="159" t="s">
        <v>151</v>
      </c>
      <c r="L146" s="160" t="s">
        <v>157</v>
      </c>
      <c r="M146" s="161"/>
      <c r="O146" s="149"/>
      <c r="P146" s="149"/>
    </row>
    <row r="147" spans="1:16">
      <c r="A147" s="150" t="s">
        <v>269</v>
      </c>
      <c r="B147" s="151" t="s">
        <v>1646</v>
      </c>
      <c r="C147" s="152">
        <v>3.79</v>
      </c>
      <c r="D147" s="153">
        <v>0.80059999999999998</v>
      </c>
      <c r="E147" s="154">
        <v>0.97309999999999997</v>
      </c>
      <c r="F147" s="155">
        <v>1</v>
      </c>
      <c r="G147" s="156">
        <f t="shared" si="1"/>
        <v>0.97309999999999997</v>
      </c>
      <c r="H147" s="157">
        <f>ROUND(G147*'2-Calculator'!$C$27,2)</f>
        <v>5245.01</v>
      </c>
      <c r="I147" s="158" t="s">
        <v>18</v>
      </c>
      <c r="J147" s="158" t="s">
        <v>17</v>
      </c>
      <c r="K147" s="159" t="s">
        <v>151</v>
      </c>
      <c r="L147" s="160" t="s">
        <v>157</v>
      </c>
      <c r="M147" s="161"/>
      <c r="O147" s="149"/>
      <c r="P147" s="149"/>
    </row>
    <row r="148" spans="1:16">
      <c r="A148" s="163" t="s">
        <v>270</v>
      </c>
      <c r="B148" s="164" t="s">
        <v>1646</v>
      </c>
      <c r="C148" s="165">
        <v>6.25</v>
      </c>
      <c r="D148" s="166">
        <v>1.2538</v>
      </c>
      <c r="E148" s="167">
        <v>1.524</v>
      </c>
      <c r="F148" s="168">
        <v>1</v>
      </c>
      <c r="G148" s="167">
        <f t="shared" si="1"/>
        <v>1.524</v>
      </c>
      <c r="H148" s="169">
        <f>ROUND(G148*'2-Calculator'!$C$27,2)</f>
        <v>8214.36</v>
      </c>
      <c r="I148" s="170" t="s">
        <v>18</v>
      </c>
      <c r="J148" s="170" t="s">
        <v>17</v>
      </c>
      <c r="K148" s="171" t="s">
        <v>151</v>
      </c>
      <c r="L148" s="172" t="s">
        <v>157</v>
      </c>
      <c r="M148" s="161"/>
      <c r="O148" s="149"/>
      <c r="P148" s="149"/>
    </row>
    <row r="149" spans="1:16">
      <c r="A149" s="173" t="s">
        <v>271</v>
      </c>
      <c r="B149" s="174" t="s">
        <v>1647</v>
      </c>
      <c r="C149" s="175">
        <v>2.25</v>
      </c>
      <c r="D149" s="176">
        <v>0.61260000000000003</v>
      </c>
      <c r="E149" s="177">
        <v>0.74460000000000004</v>
      </c>
      <c r="F149" s="178">
        <v>1</v>
      </c>
      <c r="G149" s="156">
        <f t="shared" si="1"/>
        <v>0.74460000000000004</v>
      </c>
      <c r="H149" s="157">
        <f>ROUND(G149*'2-Calculator'!$C$27,2)</f>
        <v>4013.39</v>
      </c>
      <c r="I149" s="179" t="s">
        <v>18</v>
      </c>
      <c r="J149" s="179" t="s">
        <v>17</v>
      </c>
      <c r="K149" s="180" t="s">
        <v>151</v>
      </c>
      <c r="L149" s="181" t="s">
        <v>157</v>
      </c>
      <c r="M149" s="161"/>
      <c r="O149" s="149"/>
      <c r="P149" s="149"/>
    </row>
    <row r="150" spans="1:16">
      <c r="A150" s="150" t="s">
        <v>272</v>
      </c>
      <c r="B150" s="151" t="s">
        <v>1647</v>
      </c>
      <c r="C150" s="152">
        <v>3.51</v>
      </c>
      <c r="D150" s="153">
        <v>0.85070000000000001</v>
      </c>
      <c r="E150" s="154">
        <v>1.034</v>
      </c>
      <c r="F150" s="155">
        <v>1</v>
      </c>
      <c r="G150" s="156">
        <f t="shared" ref="G150:G213" si="2">ROUND(F150*E150,4)</f>
        <v>1.034</v>
      </c>
      <c r="H150" s="157">
        <f>ROUND(G150*'2-Calculator'!$C$27,2)</f>
        <v>5573.26</v>
      </c>
      <c r="I150" s="158" t="s">
        <v>18</v>
      </c>
      <c r="J150" s="158" t="s">
        <v>17</v>
      </c>
      <c r="K150" s="159" t="s">
        <v>151</v>
      </c>
      <c r="L150" s="160" t="s">
        <v>157</v>
      </c>
      <c r="M150" s="161"/>
      <c r="O150" s="149"/>
      <c r="P150" s="149"/>
    </row>
    <row r="151" spans="1:16">
      <c r="A151" s="150" t="s">
        <v>273</v>
      </c>
      <c r="B151" s="151" t="s">
        <v>1647</v>
      </c>
      <c r="C151" s="152">
        <v>5.41</v>
      </c>
      <c r="D151" s="153">
        <v>1.2756000000000001</v>
      </c>
      <c r="E151" s="154">
        <v>1.5505</v>
      </c>
      <c r="F151" s="155">
        <v>1</v>
      </c>
      <c r="G151" s="156">
        <f t="shared" si="2"/>
        <v>1.5505</v>
      </c>
      <c r="H151" s="157">
        <f>ROUND(G151*'2-Calculator'!$C$27,2)</f>
        <v>8357.2000000000007</v>
      </c>
      <c r="I151" s="158" t="s">
        <v>18</v>
      </c>
      <c r="J151" s="158" t="s">
        <v>17</v>
      </c>
      <c r="K151" s="159" t="s">
        <v>151</v>
      </c>
      <c r="L151" s="160" t="s">
        <v>157</v>
      </c>
      <c r="M151" s="161"/>
      <c r="O151" s="149"/>
      <c r="P151" s="149"/>
    </row>
    <row r="152" spans="1:16">
      <c r="A152" s="163" t="s">
        <v>274</v>
      </c>
      <c r="B152" s="164" t="s">
        <v>1647</v>
      </c>
      <c r="C152" s="165">
        <v>9.08</v>
      </c>
      <c r="D152" s="166">
        <v>2.3199999999999998</v>
      </c>
      <c r="E152" s="167">
        <v>2.8199000000000001</v>
      </c>
      <c r="F152" s="168">
        <v>1</v>
      </c>
      <c r="G152" s="167">
        <f t="shared" si="2"/>
        <v>2.8199000000000001</v>
      </c>
      <c r="H152" s="169">
        <f>ROUND(G152*'2-Calculator'!$C$27,2)</f>
        <v>15199.26</v>
      </c>
      <c r="I152" s="170" t="s">
        <v>18</v>
      </c>
      <c r="J152" s="170" t="s">
        <v>17</v>
      </c>
      <c r="K152" s="171" t="s">
        <v>151</v>
      </c>
      <c r="L152" s="172" t="s">
        <v>157</v>
      </c>
      <c r="M152" s="161"/>
      <c r="O152" s="149"/>
      <c r="P152" s="149"/>
    </row>
    <row r="153" spans="1:16">
      <c r="A153" s="173" t="s">
        <v>275</v>
      </c>
      <c r="B153" s="174" t="s">
        <v>1648</v>
      </c>
      <c r="C153" s="175">
        <v>1.98</v>
      </c>
      <c r="D153" s="176">
        <v>0.57620000000000005</v>
      </c>
      <c r="E153" s="177">
        <v>0.70040000000000002</v>
      </c>
      <c r="F153" s="178">
        <v>1</v>
      </c>
      <c r="G153" s="156">
        <f t="shared" si="2"/>
        <v>0.70040000000000002</v>
      </c>
      <c r="H153" s="157">
        <f>ROUND(G153*'2-Calculator'!$C$27,2)</f>
        <v>3775.16</v>
      </c>
      <c r="I153" s="179" t="s">
        <v>18</v>
      </c>
      <c r="J153" s="179" t="s">
        <v>17</v>
      </c>
      <c r="K153" s="180" t="s">
        <v>151</v>
      </c>
      <c r="L153" s="181" t="s">
        <v>157</v>
      </c>
      <c r="M153" s="161"/>
      <c r="O153" s="149"/>
      <c r="P153" s="149"/>
    </row>
    <row r="154" spans="1:16">
      <c r="A154" s="150" t="s">
        <v>276</v>
      </c>
      <c r="B154" s="151" t="s">
        <v>1648</v>
      </c>
      <c r="C154" s="152">
        <v>3.36</v>
      </c>
      <c r="D154" s="153">
        <v>0.84509999999999996</v>
      </c>
      <c r="E154" s="154">
        <v>1.0271999999999999</v>
      </c>
      <c r="F154" s="155">
        <v>1</v>
      </c>
      <c r="G154" s="156">
        <f t="shared" si="2"/>
        <v>1.0271999999999999</v>
      </c>
      <c r="H154" s="157">
        <f>ROUND(G154*'2-Calculator'!$C$27,2)</f>
        <v>5536.61</v>
      </c>
      <c r="I154" s="158" t="s">
        <v>18</v>
      </c>
      <c r="J154" s="158" t="s">
        <v>17</v>
      </c>
      <c r="K154" s="159" t="s">
        <v>151</v>
      </c>
      <c r="L154" s="160" t="s">
        <v>157</v>
      </c>
      <c r="M154" s="161"/>
      <c r="O154" s="149"/>
      <c r="P154" s="149"/>
    </row>
    <row r="155" spans="1:16">
      <c r="A155" s="150" t="s">
        <v>277</v>
      </c>
      <c r="B155" s="151" t="s">
        <v>1648</v>
      </c>
      <c r="C155" s="152">
        <v>5.34</v>
      </c>
      <c r="D155" s="153">
        <v>1.1862999999999999</v>
      </c>
      <c r="E155" s="154">
        <v>1.4419</v>
      </c>
      <c r="F155" s="155">
        <v>1</v>
      </c>
      <c r="G155" s="156">
        <f t="shared" si="2"/>
        <v>1.4419</v>
      </c>
      <c r="H155" s="157">
        <f>ROUND(G155*'2-Calculator'!$C$27,2)</f>
        <v>7771.84</v>
      </c>
      <c r="I155" s="158" t="s">
        <v>18</v>
      </c>
      <c r="J155" s="158" t="s">
        <v>17</v>
      </c>
      <c r="K155" s="159" t="s">
        <v>151</v>
      </c>
      <c r="L155" s="160" t="s">
        <v>157</v>
      </c>
      <c r="M155" s="161"/>
      <c r="O155" s="149"/>
      <c r="P155" s="149"/>
    </row>
    <row r="156" spans="1:16">
      <c r="A156" s="163" t="s">
        <v>278</v>
      </c>
      <c r="B156" s="164" t="s">
        <v>1648</v>
      </c>
      <c r="C156" s="165">
        <v>8.49</v>
      </c>
      <c r="D156" s="166">
        <v>2.1154000000000002</v>
      </c>
      <c r="E156" s="167">
        <v>2.5712000000000002</v>
      </c>
      <c r="F156" s="168">
        <v>1</v>
      </c>
      <c r="G156" s="167">
        <f t="shared" si="2"/>
        <v>2.5712000000000002</v>
      </c>
      <c r="H156" s="169">
        <f>ROUND(G156*'2-Calculator'!$C$27,2)</f>
        <v>13858.77</v>
      </c>
      <c r="I156" s="170" t="s">
        <v>18</v>
      </c>
      <c r="J156" s="170" t="s">
        <v>17</v>
      </c>
      <c r="K156" s="171" t="s">
        <v>151</v>
      </c>
      <c r="L156" s="172" t="s">
        <v>157</v>
      </c>
      <c r="M156" s="161"/>
      <c r="O156" s="149"/>
      <c r="P156" s="149"/>
    </row>
    <row r="157" spans="1:16">
      <c r="A157" s="173" t="s">
        <v>279</v>
      </c>
      <c r="B157" s="174" t="s">
        <v>1649</v>
      </c>
      <c r="C157" s="175">
        <v>1.6</v>
      </c>
      <c r="D157" s="176">
        <v>0.51910000000000001</v>
      </c>
      <c r="E157" s="177">
        <v>0.63100000000000001</v>
      </c>
      <c r="F157" s="178">
        <v>1</v>
      </c>
      <c r="G157" s="156">
        <f t="shared" si="2"/>
        <v>0.63100000000000001</v>
      </c>
      <c r="H157" s="157">
        <f>ROUND(G157*'2-Calculator'!$C$27,2)</f>
        <v>3401.09</v>
      </c>
      <c r="I157" s="179" t="s">
        <v>18</v>
      </c>
      <c r="J157" s="179" t="s">
        <v>17</v>
      </c>
      <c r="K157" s="180" t="s">
        <v>151</v>
      </c>
      <c r="L157" s="181" t="s">
        <v>157</v>
      </c>
      <c r="M157" s="161"/>
      <c r="O157" s="149"/>
      <c r="P157" s="149"/>
    </row>
    <row r="158" spans="1:16">
      <c r="A158" s="150" t="s">
        <v>280</v>
      </c>
      <c r="B158" s="151" t="s">
        <v>1649</v>
      </c>
      <c r="C158" s="152">
        <v>2.5299999999999998</v>
      </c>
      <c r="D158" s="153">
        <v>0.77339999999999998</v>
      </c>
      <c r="E158" s="154">
        <v>0.94</v>
      </c>
      <c r="F158" s="155">
        <v>1</v>
      </c>
      <c r="G158" s="156">
        <f t="shared" si="2"/>
        <v>0.94</v>
      </c>
      <c r="H158" s="157">
        <f>ROUND(G158*'2-Calculator'!$C$27,2)</f>
        <v>5066.6000000000004</v>
      </c>
      <c r="I158" s="158" t="s">
        <v>18</v>
      </c>
      <c r="J158" s="158" t="s">
        <v>17</v>
      </c>
      <c r="K158" s="159" t="s">
        <v>151</v>
      </c>
      <c r="L158" s="160" t="s">
        <v>157</v>
      </c>
      <c r="M158" s="161"/>
      <c r="O158" s="149"/>
      <c r="P158" s="149"/>
    </row>
    <row r="159" spans="1:16">
      <c r="A159" s="150" t="s">
        <v>281</v>
      </c>
      <c r="B159" s="151" t="s">
        <v>1649</v>
      </c>
      <c r="C159" s="152">
        <v>4.18</v>
      </c>
      <c r="D159" s="153">
        <v>1.1267</v>
      </c>
      <c r="E159" s="154">
        <v>1.3694999999999999</v>
      </c>
      <c r="F159" s="155">
        <v>1</v>
      </c>
      <c r="G159" s="156">
        <f t="shared" si="2"/>
        <v>1.3694999999999999</v>
      </c>
      <c r="H159" s="157">
        <f>ROUND(G159*'2-Calculator'!$C$27,2)</f>
        <v>7381.61</v>
      </c>
      <c r="I159" s="158" t="s">
        <v>18</v>
      </c>
      <c r="J159" s="158" t="s">
        <v>17</v>
      </c>
      <c r="K159" s="159" t="s">
        <v>151</v>
      </c>
      <c r="L159" s="160" t="s">
        <v>157</v>
      </c>
      <c r="M159" s="161"/>
      <c r="O159" s="149"/>
      <c r="P159" s="149"/>
    </row>
    <row r="160" spans="1:16">
      <c r="A160" s="163" t="s">
        <v>282</v>
      </c>
      <c r="B160" s="164" t="s">
        <v>1649</v>
      </c>
      <c r="C160" s="165">
        <v>7.48</v>
      </c>
      <c r="D160" s="166">
        <v>2.0057</v>
      </c>
      <c r="E160" s="167">
        <v>2.4379</v>
      </c>
      <c r="F160" s="168">
        <v>1</v>
      </c>
      <c r="G160" s="167">
        <f t="shared" si="2"/>
        <v>2.4379</v>
      </c>
      <c r="H160" s="169">
        <f>ROUND(G160*'2-Calculator'!$C$27,2)</f>
        <v>13140.28</v>
      </c>
      <c r="I160" s="170" t="s">
        <v>18</v>
      </c>
      <c r="J160" s="170" t="s">
        <v>17</v>
      </c>
      <c r="K160" s="171" t="s">
        <v>151</v>
      </c>
      <c r="L160" s="172" t="s">
        <v>157</v>
      </c>
      <c r="M160" s="161"/>
      <c r="O160" s="149"/>
      <c r="P160" s="149"/>
    </row>
    <row r="161" spans="1:16">
      <c r="A161" s="173" t="s">
        <v>283</v>
      </c>
      <c r="B161" s="174" t="s">
        <v>1507</v>
      </c>
      <c r="C161" s="175">
        <v>5.89</v>
      </c>
      <c r="D161" s="176">
        <v>0.75249999999999995</v>
      </c>
      <c r="E161" s="177">
        <v>0.91459999999999997</v>
      </c>
      <c r="F161" s="178">
        <v>1</v>
      </c>
      <c r="G161" s="156">
        <f t="shared" si="2"/>
        <v>0.91459999999999997</v>
      </c>
      <c r="H161" s="157">
        <f>ROUND(G161*'2-Calculator'!$C$27,2)</f>
        <v>4929.6899999999996</v>
      </c>
      <c r="I161" s="179" t="s">
        <v>18</v>
      </c>
      <c r="J161" s="179" t="s">
        <v>17</v>
      </c>
      <c r="K161" s="180" t="s">
        <v>151</v>
      </c>
      <c r="L161" s="181" t="s">
        <v>157</v>
      </c>
      <c r="M161" s="161"/>
      <c r="O161" s="149"/>
      <c r="P161" s="149"/>
    </row>
    <row r="162" spans="1:16">
      <c r="A162" s="150" t="s">
        <v>284</v>
      </c>
      <c r="B162" s="151" t="s">
        <v>1507</v>
      </c>
      <c r="C162" s="152">
        <v>8.7200000000000006</v>
      </c>
      <c r="D162" s="153">
        <v>1.0107999999999999</v>
      </c>
      <c r="E162" s="154">
        <v>1.2285999999999999</v>
      </c>
      <c r="F162" s="155">
        <v>1</v>
      </c>
      <c r="G162" s="156">
        <f t="shared" si="2"/>
        <v>1.2285999999999999</v>
      </c>
      <c r="H162" s="157">
        <f>ROUND(G162*'2-Calculator'!$C$27,2)</f>
        <v>6622.15</v>
      </c>
      <c r="I162" s="158" t="s">
        <v>18</v>
      </c>
      <c r="J162" s="158" t="s">
        <v>17</v>
      </c>
      <c r="K162" s="159" t="s">
        <v>151</v>
      </c>
      <c r="L162" s="160" t="s">
        <v>157</v>
      </c>
      <c r="M162" s="161"/>
      <c r="O162" s="149"/>
      <c r="P162" s="149"/>
    </row>
    <row r="163" spans="1:16">
      <c r="A163" s="150" t="s">
        <v>285</v>
      </c>
      <c r="B163" s="151" t="s">
        <v>1507</v>
      </c>
      <c r="C163" s="152">
        <v>10.84</v>
      </c>
      <c r="D163" s="153">
        <v>1.3237000000000001</v>
      </c>
      <c r="E163" s="154">
        <v>1.6089</v>
      </c>
      <c r="F163" s="155">
        <v>1</v>
      </c>
      <c r="G163" s="156">
        <f t="shared" si="2"/>
        <v>1.6089</v>
      </c>
      <c r="H163" s="157">
        <f>ROUND(G163*'2-Calculator'!$C$27,2)</f>
        <v>8671.9699999999993</v>
      </c>
      <c r="I163" s="158" t="s">
        <v>18</v>
      </c>
      <c r="J163" s="158" t="s">
        <v>17</v>
      </c>
      <c r="K163" s="159" t="s">
        <v>151</v>
      </c>
      <c r="L163" s="160" t="s">
        <v>157</v>
      </c>
      <c r="M163" s="161"/>
      <c r="O163" s="149"/>
      <c r="P163" s="149"/>
    </row>
    <row r="164" spans="1:16">
      <c r="A164" s="163" t="s">
        <v>286</v>
      </c>
      <c r="B164" s="164" t="s">
        <v>1507</v>
      </c>
      <c r="C164" s="165">
        <v>13.02</v>
      </c>
      <c r="D164" s="166">
        <v>1.8920999999999999</v>
      </c>
      <c r="E164" s="167">
        <v>2.2997999999999998</v>
      </c>
      <c r="F164" s="168">
        <v>1</v>
      </c>
      <c r="G164" s="167">
        <f t="shared" si="2"/>
        <v>2.2997999999999998</v>
      </c>
      <c r="H164" s="169">
        <f>ROUND(G164*'2-Calculator'!$C$27,2)</f>
        <v>12395.92</v>
      </c>
      <c r="I164" s="170" t="s">
        <v>18</v>
      </c>
      <c r="J164" s="170" t="s">
        <v>17</v>
      </c>
      <c r="K164" s="171" t="s">
        <v>151</v>
      </c>
      <c r="L164" s="172" t="s">
        <v>157</v>
      </c>
      <c r="M164" s="161"/>
      <c r="O164" s="149"/>
      <c r="P164" s="149"/>
    </row>
    <row r="165" spans="1:16">
      <c r="A165" s="173" t="s">
        <v>287</v>
      </c>
      <c r="B165" s="174" t="s">
        <v>1650</v>
      </c>
      <c r="C165" s="175">
        <v>3.8</v>
      </c>
      <c r="D165" s="176">
        <v>0.46279999999999999</v>
      </c>
      <c r="E165" s="177">
        <v>0.5625</v>
      </c>
      <c r="F165" s="178">
        <v>1</v>
      </c>
      <c r="G165" s="156">
        <f t="shared" si="2"/>
        <v>0.5625</v>
      </c>
      <c r="H165" s="157">
        <f>ROUND(G165*'2-Calculator'!$C$27,2)</f>
        <v>3031.88</v>
      </c>
      <c r="I165" s="179" t="s">
        <v>18</v>
      </c>
      <c r="J165" s="179" t="s">
        <v>17</v>
      </c>
      <c r="K165" s="180" t="s">
        <v>151</v>
      </c>
      <c r="L165" s="181" t="s">
        <v>157</v>
      </c>
      <c r="M165" s="161"/>
      <c r="O165" s="149"/>
      <c r="P165" s="149"/>
    </row>
    <row r="166" spans="1:16">
      <c r="A166" s="150" t="s">
        <v>288</v>
      </c>
      <c r="B166" s="151" t="s">
        <v>1650</v>
      </c>
      <c r="C166" s="152">
        <v>7.41</v>
      </c>
      <c r="D166" s="153">
        <v>0.87139999999999995</v>
      </c>
      <c r="E166" s="154">
        <v>1.0591999999999999</v>
      </c>
      <c r="F166" s="155">
        <v>1</v>
      </c>
      <c r="G166" s="156">
        <f t="shared" si="2"/>
        <v>1.0591999999999999</v>
      </c>
      <c r="H166" s="157">
        <f>ROUND(G166*'2-Calculator'!$C$27,2)</f>
        <v>5709.09</v>
      </c>
      <c r="I166" s="158" t="s">
        <v>18</v>
      </c>
      <c r="J166" s="158" t="s">
        <v>17</v>
      </c>
      <c r="K166" s="159" t="s">
        <v>151</v>
      </c>
      <c r="L166" s="160" t="s">
        <v>157</v>
      </c>
      <c r="M166" s="161"/>
      <c r="O166" s="149"/>
      <c r="P166" s="149"/>
    </row>
    <row r="167" spans="1:16">
      <c r="A167" s="150" t="s">
        <v>289</v>
      </c>
      <c r="B167" s="151" t="s">
        <v>1650</v>
      </c>
      <c r="C167" s="152">
        <v>7.5</v>
      </c>
      <c r="D167" s="153">
        <v>1.1463000000000001</v>
      </c>
      <c r="E167" s="154">
        <v>1.3933</v>
      </c>
      <c r="F167" s="155">
        <v>1</v>
      </c>
      <c r="G167" s="156">
        <f t="shared" si="2"/>
        <v>1.3933</v>
      </c>
      <c r="H167" s="157">
        <f>ROUND(G167*'2-Calculator'!$C$27,2)</f>
        <v>7509.89</v>
      </c>
      <c r="I167" s="158" t="s">
        <v>18</v>
      </c>
      <c r="J167" s="158" t="s">
        <v>17</v>
      </c>
      <c r="K167" s="159" t="s">
        <v>151</v>
      </c>
      <c r="L167" s="160" t="s">
        <v>157</v>
      </c>
      <c r="M167" s="161"/>
      <c r="O167" s="149"/>
      <c r="P167" s="149"/>
    </row>
    <row r="168" spans="1:16">
      <c r="A168" s="163" t="s">
        <v>290</v>
      </c>
      <c r="B168" s="164" t="s">
        <v>1650</v>
      </c>
      <c r="C168" s="165">
        <v>7.56</v>
      </c>
      <c r="D168" s="166">
        <v>1.6298999999999999</v>
      </c>
      <c r="E168" s="167">
        <v>1.9811000000000001</v>
      </c>
      <c r="F168" s="168">
        <v>1</v>
      </c>
      <c r="G168" s="167">
        <f t="shared" si="2"/>
        <v>1.9811000000000001</v>
      </c>
      <c r="H168" s="169">
        <f>ROUND(G168*'2-Calculator'!$C$27,2)</f>
        <v>10678.13</v>
      </c>
      <c r="I168" s="170" t="s">
        <v>18</v>
      </c>
      <c r="J168" s="170" t="s">
        <v>17</v>
      </c>
      <c r="K168" s="171" t="s">
        <v>151</v>
      </c>
      <c r="L168" s="172" t="s">
        <v>157</v>
      </c>
      <c r="M168" s="161"/>
      <c r="O168" s="149"/>
      <c r="P168" s="149"/>
    </row>
    <row r="169" spans="1:16">
      <c r="A169" s="173" t="s">
        <v>291</v>
      </c>
      <c r="B169" s="174" t="s">
        <v>1651</v>
      </c>
      <c r="C169" s="175">
        <v>2.34</v>
      </c>
      <c r="D169" s="176">
        <v>0.86539999999999995</v>
      </c>
      <c r="E169" s="177">
        <v>1.0519000000000001</v>
      </c>
      <c r="F169" s="178">
        <v>1</v>
      </c>
      <c r="G169" s="156">
        <f t="shared" si="2"/>
        <v>1.0519000000000001</v>
      </c>
      <c r="H169" s="157">
        <f>ROUND(G169*'2-Calculator'!$C$27,2)</f>
        <v>5669.74</v>
      </c>
      <c r="I169" s="179" t="s">
        <v>18</v>
      </c>
      <c r="J169" s="179" t="s">
        <v>17</v>
      </c>
      <c r="K169" s="180" t="s">
        <v>151</v>
      </c>
      <c r="L169" s="181" t="s">
        <v>157</v>
      </c>
      <c r="M169" s="161"/>
      <c r="O169" s="149"/>
      <c r="P169" s="149"/>
    </row>
    <row r="170" spans="1:16">
      <c r="A170" s="150" t="s">
        <v>292</v>
      </c>
      <c r="B170" s="151" t="s">
        <v>1651</v>
      </c>
      <c r="C170" s="152">
        <v>3.5</v>
      </c>
      <c r="D170" s="153">
        <v>1.1175999999999999</v>
      </c>
      <c r="E170" s="154">
        <v>1.3584000000000001</v>
      </c>
      <c r="F170" s="155">
        <v>1</v>
      </c>
      <c r="G170" s="156">
        <f t="shared" si="2"/>
        <v>1.3584000000000001</v>
      </c>
      <c r="H170" s="157">
        <f>ROUND(G170*'2-Calculator'!$C$27,2)</f>
        <v>7321.78</v>
      </c>
      <c r="I170" s="158" t="s">
        <v>18</v>
      </c>
      <c r="J170" s="158" t="s">
        <v>17</v>
      </c>
      <c r="K170" s="159" t="s">
        <v>151</v>
      </c>
      <c r="L170" s="160" t="s">
        <v>157</v>
      </c>
      <c r="M170" s="161"/>
      <c r="O170" s="149"/>
      <c r="P170" s="149"/>
    </row>
    <row r="171" spans="1:16">
      <c r="A171" s="150" t="s">
        <v>293</v>
      </c>
      <c r="B171" s="151" t="s">
        <v>1651</v>
      </c>
      <c r="C171" s="152">
        <v>7.1</v>
      </c>
      <c r="D171" s="153">
        <v>1.8420000000000001</v>
      </c>
      <c r="E171" s="154">
        <v>2.2389000000000001</v>
      </c>
      <c r="F171" s="155">
        <v>1</v>
      </c>
      <c r="G171" s="156">
        <f t="shared" si="2"/>
        <v>2.2389000000000001</v>
      </c>
      <c r="H171" s="157">
        <f>ROUND(G171*'2-Calculator'!$C$27,2)</f>
        <v>12067.67</v>
      </c>
      <c r="I171" s="158" t="s">
        <v>18</v>
      </c>
      <c r="J171" s="158" t="s">
        <v>17</v>
      </c>
      <c r="K171" s="159" t="s">
        <v>151</v>
      </c>
      <c r="L171" s="160" t="s">
        <v>157</v>
      </c>
      <c r="M171" s="161"/>
      <c r="O171" s="149"/>
      <c r="P171" s="149"/>
    </row>
    <row r="172" spans="1:16">
      <c r="A172" s="163" t="s">
        <v>294</v>
      </c>
      <c r="B172" s="164" t="s">
        <v>1651</v>
      </c>
      <c r="C172" s="165">
        <v>14.58</v>
      </c>
      <c r="D172" s="166">
        <v>3.5137</v>
      </c>
      <c r="E172" s="167">
        <v>4.2708000000000004</v>
      </c>
      <c r="F172" s="168">
        <v>1</v>
      </c>
      <c r="G172" s="167">
        <f t="shared" si="2"/>
        <v>4.2708000000000004</v>
      </c>
      <c r="H172" s="169">
        <f>ROUND(G172*'2-Calculator'!$C$27,2)</f>
        <v>23019.61</v>
      </c>
      <c r="I172" s="170" t="s">
        <v>18</v>
      </c>
      <c r="J172" s="170" t="s">
        <v>17</v>
      </c>
      <c r="K172" s="171" t="s">
        <v>151</v>
      </c>
      <c r="L172" s="172" t="s">
        <v>157</v>
      </c>
      <c r="M172" s="161"/>
      <c r="O172" s="149"/>
      <c r="P172" s="149"/>
    </row>
    <row r="173" spans="1:16">
      <c r="A173" s="173" t="s">
        <v>295</v>
      </c>
      <c r="B173" s="174" t="s">
        <v>1652</v>
      </c>
      <c r="C173" s="175">
        <v>2.4300000000000002</v>
      </c>
      <c r="D173" s="176">
        <v>0.51900000000000002</v>
      </c>
      <c r="E173" s="177">
        <v>0.63080000000000003</v>
      </c>
      <c r="F173" s="178">
        <v>1</v>
      </c>
      <c r="G173" s="156">
        <f t="shared" si="2"/>
        <v>0.63080000000000003</v>
      </c>
      <c r="H173" s="157">
        <f>ROUND(G173*'2-Calculator'!$C$27,2)</f>
        <v>3400.01</v>
      </c>
      <c r="I173" s="179" t="s">
        <v>18</v>
      </c>
      <c r="J173" s="179" t="s">
        <v>17</v>
      </c>
      <c r="K173" s="180" t="s">
        <v>151</v>
      </c>
      <c r="L173" s="181" t="s">
        <v>157</v>
      </c>
      <c r="M173" s="161"/>
      <c r="O173" s="149"/>
      <c r="P173" s="149"/>
    </row>
    <row r="174" spans="1:16">
      <c r="A174" s="150" t="s">
        <v>296</v>
      </c>
      <c r="B174" s="151" t="s">
        <v>1652</v>
      </c>
      <c r="C174" s="152">
        <v>3.09</v>
      </c>
      <c r="D174" s="153">
        <v>0.63400000000000001</v>
      </c>
      <c r="E174" s="154">
        <v>0.77059999999999995</v>
      </c>
      <c r="F174" s="155">
        <v>1</v>
      </c>
      <c r="G174" s="156">
        <f t="shared" si="2"/>
        <v>0.77059999999999995</v>
      </c>
      <c r="H174" s="157">
        <f>ROUND(G174*'2-Calculator'!$C$27,2)</f>
        <v>4153.53</v>
      </c>
      <c r="I174" s="158" t="s">
        <v>18</v>
      </c>
      <c r="J174" s="158" t="s">
        <v>17</v>
      </c>
      <c r="K174" s="159" t="s">
        <v>151</v>
      </c>
      <c r="L174" s="160" t="s">
        <v>157</v>
      </c>
      <c r="M174" s="161"/>
      <c r="O174" s="149"/>
      <c r="P174" s="149"/>
    </row>
    <row r="175" spans="1:16">
      <c r="A175" s="150" t="s">
        <v>297</v>
      </c>
      <c r="B175" s="151" t="s">
        <v>1652</v>
      </c>
      <c r="C175" s="152">
        <v>4.95</v>
      </c>
      <c r="D175" s="153">
        <v>0.90920000000000001</v>
      </c>
      <c r="E175" s="154">
        <v>1.1051</v>
      </c>
      <c r="F175" s="155">
        <v>1</v>
      </c>
      <c r="G175" s="156">
        <f t="shared" si="2"/>
        <v>1.1051</v>
      </c>
      <c r="H175" s="157">
        <f>ROUND(G175*'2-Calculator'!$C$27,2)</f>
        <v>5956.49</v>
      </c>
      <c r="I175" s="158" t="s">
        <v>18</v>
      </c>
      <c r="J175" s="158" t="s">
        <v>17</v>
      </c>
      <c r="K175" s="159" t="s">
        <v>151</v>
      </c>
      <c r="L175" s="160" t="s">
        <v>157</v>
      </c>
      <c r="M175" s="161"/>
      <c r="O175" s="149"/>
      <c r="P175" s="149"/>
    </row>
    <row r="176" spans="1:16">
      <c r="A176" s="163" t="s">
        <v>298</v>
      </c>
      <c r="B176" s="164" t="s">
        <v>1652</v>
      </c>
      <c r="C176" s="165">
        <v>10.47</v>
      </c>
      <c r="D176" s="166">
        <v>1.7764</v>
      </c>
      <c r="E176" s="167">
        <v>2.1591999999999998</v>
      </c>
      <c r="F176" s="168">
        <v>1</v>
      </c>
      <c r="G176" s="167">
        <f t="shared" si="2"/>
        <v>2.1591999999999998</v>
      </c>
      <c r="H176" s="169">
        <f>ROUND(G176*'2-Calculator'!$C$27,2)</f>
        <v>11638.09</v>
      </c>
      <c r="I176" s="170" t="s">
        <v>18</v>
      </c>
      <c r="J176" s="170" t="s">
        <v>17</v>
      </c>
      <c r="K176" s="171" t="s">
        <v>151</v>
      </c>
      <c r="L176" s="172" t="s">
        <v>157</v>
      </c>
      <c r="M176" s="161"/>
      <c r="O176" s="149"/>
      <c r="P176" s="149"/>
    </row>
    <row r="177" spans="1:16">
      <c r="A177" s="173" t="s">
        <v>299</v>
      </c>
      <c r="B177" s="174" t="s">
        <v>1653</v>
      </c>
      <c r="C177" s="175">
        <v>2.2400000000000002</v>
      </c>
      <c r="D177" s="176">
        <v>1.4791000000000001</v>
      </c>
      <c r="E177" s="177">
        <v>1.7978000000000001</v>
      </c>
      <c r="F177" s="178">
        <v>1</v>
      </c>
      <c r="G177" s="156">
        <f t="shared" si="2"/>
        <v>1.7978000000000001</v>
      </c>
      <c r="H177" s="157">
        <f>ROUND(G177*'2-Calculator'!$C$27,2)</f>
        <v>9690.14</v>
      </c>
      <c r="I177" s="179" t="s">
        <v>18</v>
      </c>
      <c r="J177" s="179" t="s">
        <v>17</v>
      </c>
      <c r="K177" s="180" t="s">
        <v>151</v>
      </c>
      <c r="L177" s="181" t="s">
        <v>157</v>
      </c>
      <c r="M177" s="161"/>
      <c r="O177" s="149"/>
      <c r="P177" s="149"/>
    </row>
    <row r="178" spans="1:16">
      <c r="A178" s="150" t="s">
        <v>300</v>
      </c>
      <c r="B178" s="151" t="s">
        <v>1653</v>
      </c>
      <c r="C178" s="152">
        <v>4.01</v>
      </c>
      <c r="D178" s="153">
        <v>1.9797</v>
      </c>
      <c r="E178" s="154">
        <v>2.4062999999999999</v>
      </c>
      <c r="F178" s="155">
        <v>1</v>
      </c>
      <c r="G178" s="156">
        <f t="shared" si="2"/>
        <v>2.4062999999999999</v>
      </c>
      <c r="H178" s="157">
        <f>ROUND(G178*'2-Calculator'!$C$27,2)</f>
        <v>12969.96</v>
      </c>
      <c r="I178" s="158" t="s">
        <v>18</v>
      </c>
      <c r="J178" s="158" t="s">
        <v>17</v>
      </c>
      <c r="K178" s="159" t="s">
        <v>151</v>
      </c>
      <c r="L178" s="160" t="s">
        <v>157</v>
      </c>
      <c r="M178" s="161"/>
      <c r="O178" s="149"/>
      <c r="P178" s="149"/>
    </row>
    <row r="179" spans="1:16">
      <c r="A179" s="150" t="s">
        <v>301</v>
      </c>
      <c r="B179" s="151" t="s">
        <v>1653</v>
      </c>
      <c r="C179" s="152">
        <v>8.4700000000000006</v>
      </c>
      <c r="D179" s="153">
        <v>3.6573000000000002</v>
      </c>
      <c r="E179" s="154">
        <v>4.4452999999999996</v>
      </c>
      <c r="F179" s="155">
        <v>1</v>
      </c>
      <c r="G179" s="156">
        <f t="shared" si="2"/>
        <v>4.4452999999999996</v>
      </c>
      <c r="H179" s="157">
        <f>ROUND(G179*'2-Calculator'!$C$27,2)</f>
        <v>23960.17</v>
      </c>
      <c r="I179" s="158" t="s">
        <v>18</v>
      </c>
      <c r="J179" s="158" t="s">
        <v>17</v>
      </c>
      <c r="K179" s="159" t="s">
        <v>151</v>
      </c>
      <c r="L179" s="160" t="s">
        <v>157</v>
      </c>
      <c r="M179" s="161"/>
      <c r="O179" s="149"/>
      <c r="P179" s="149"/>
    </row>
    <row r="180" spans="1:16">
      <c r="A180" s="163" t="s">
        <v>302</v>
      </c>
      <c r="B180" s="164" t="s">
        <v>1653</v>
      </c>
      <c r="C180" s="165">
        <v>15.39</v>
      </c>
      <c r="D180" s="166">
        <v>5.1532</v>
      </c>
      <c r="E180" s="167">
        <v>6.2636000000000003</v>
      </c>
      <c r="F180" s="168">
        <v>1</v>
      </c>
      <c r="G180" s="167">
        <f t="shared" si="2"/>
        <v>6.2636000000000003</v>
      </c>
      <c r="H180" s="169">
        <f>ROUND(G180*'2-Calculator'!$C$27,2)</f>
        <v>33760.800000000003</v>
      </c>
      <c r="I180" s="170" t="s">
        <v>18</v>
      </c>
      <c r="J180" s="170" t="s">
        <v>17</v>
      </c>
      <c r="K180" s="171" t="s">
        <v>151</v>
      </c>
      <c r="L180" s="172" t="s">
        <v>157</v>
      </c>
      <c r="M180" s="161"/>
      <c r="O180" s="149"/>
      <c r="P180" s="149"/>
    </row>
    <row r="181" spans="1:16">
      <c r="A181" s="173" t="s">
        <v>303</v>
      </c>
      <c r="B181" s="174" t="s">
        <v>1654</v>
      </c>
      <c r="C181" s="175">
        <v>3.06</v>
      </c>
      <c r="D181" s="176">
        <v>1.4084000000000001</v>
      </c>
      <c r="E181" s="177">
        <v>1.7119</v>
      </c>
      <c r="F181" s="178">
        <v>1</v>
      </c>
      <c r="G181" s="156">
        <f t="shared" si="2"/>
        <v>1.7119</v>
      </c>
      <c r="H181" s="157">
        <f>ROUND(G181*'2-Calculator'!$C$27,2)</f>
        <v>9227.14</v>
      </c>
      <c r="I181" s="179" t="s">
        <v>18</v>
      </c>
      <c r="J181" s="179" t="s">
        <v>17</v>
      </c>
      <c r="K181" s="180" t="s">
        <v>151</v>
      </c>
      <c r="L181" s="181" t="s">
        <v>157</v>
      </c>
      <c r="M181" s="161"/>
      <c r="O181" s="149"/>
      <c r="P181" s="149"/>
    </row>
    <row r="182" spans="1:16">
      <c r="A182" s="150" t="s">
        <v>304</v>
      </c>
      <c r="B182" s="151" t="s">
        <v>1654</v>
      </c>
      <c r="C182" s="152">
        <v>5.41</v>
      </c>
      <c r="D182" s="153">
        <v>2.0901999999999998</v>
      </c>
      <c r="E182" s="154">
        <v>2.5406</v>
      </c>
      <c r="F182" s="155">
        <v>1</v>
      </c>
      <c r="G182" s="156">
        <f t="shared" si="2"/>
        <v>2.5406</v>
      </c>
      <c r="H182" s="157">
        <f>ROUND(G182*'2-Calculator'!$C$27,2)</f>
        <v>13693.83</v>
      </c>
      <c r="I182" s="158" t="s">
        <v>18</v>
      </c>
      <c r="J182" s="158" t="s">
        <v>17</v>
      </c>
      <c r="K182" s="159" t="s">
        <v>151</v>
      </c>
      <c r="L182" s="160" t="s">
        <v>157</v>
      </c>
      <c r="M182" s="161"/>
      <c r="O182" s="149"/>
      <c r="P182" s="149"/>
    </row>
    <row r="183" spans="1:16">
      <c r="A183" s="150" t="s">
        <v>305</v>
      </c>
      <c r="B183" s="151" t="s">
        <v>1654</v>
      </c>
      <c r="C183" s="152">
        <v>11.03</v>
      </c>
      <c r="D183" s="153">
        <v>3.7633999999999999</v>
      </c>
      <c r="E183" s="154">
        <v>4.5743</v>
      </c>
      <c r="F183" s="155">
        <v>1</v>
      </c>
      <c r="G183" s="156">
        <f t="shared" si="2"/>
        <v>4.5743</v>
      </c>
      <c r="H183" s="157">
        <f>ROUND(G183*'2-Calculator'!$C$27,2)</f>
        <v>24655.48</v>
      </c>
      <c r="I183" s="158" t="s">
        <v>18</v>
      </c>
      <c r="J183" s="158" t="s">
        <v>17</v>
      </c>
      <c r="K183" s="159" t="s">
        <v>151</v>
      </c>
      <c r="L183" s="160" t="s">
        <v>157</v>
      </c>
      <c r="M183" s="161"/>
      <c r="O183" s="149"/>
      <c r="P183" s="149"/>
    </row>
    <row r="184" spans="1:16">
      <c r="A184" s="163" t="s">
        <v>306</v>
      </c>
      <c r="B184" s="164" t="s">
        <v>1654</v>
      </c>
      <c r="C184" s="165">
        <v>18.72</v>
      </c>
      <c r="D184" s="166">
        <v>5.9958999999999998</v>
      </c>
      <c r="E184" s="167">
        <v>7.2877999999999998</v>
      </c>
      <c r="F184" s="168">
        <v>1</v>
      </c>
      <c r="G184" s="167">
        <f t="shared" si="2"/>
        <v>7.2877999999999998</v>
      </c>
      <c r="H184" s="169">
        <f>ROUND(G184*'2-Calculator'!$C$27,2)</f>
        <v>39281.24</v>
      </c>
      <c r="I184" s="170" t="s">
        <v>18</v>
      </c>
      <c r="J184" s="170" t="s">
        <v>17</v>
      </c>
      <c r="K184" s="171" t="s">
        <v>151</v>
      </c>
      <c r="L184" s="172" t="s">
        <v>157</v>
      </c>
      <c r="M184" s="161"/>
      <c r="O184" s="149"/>
      <c r="P184" s="149"/>
    </row>
    <row r="185" spans="1:16">
      <c r="A185" s="173" t="s">
        <v>307</v>
      </c>
      <c r="B185" s="174" t="s">
        <v>1655</v>
      </c>
      <c r="C185" s="175">
        <v>1.87</v>
      </c>
      <c r="D185" s="176">
        <v>1.1992</v>
      </c>
      <c r="E185" s="177">
        <v>1.4576</v>
      </c>
      <c r="F185" s="178">
        <v>1</v>
      </c>
      <c r="G185" s="156">
        <f t="shared" si="2"/>
        <v>1.4576</v>
      </c>
      <c r="H185" s="157">
        <f>ROUND(G185*'2-Calculator'!$C$27,2)</f>
        <v>7856.46</v>
      </c>
      <c r="I185" s="179" t="s">
        <v>18</v>
      </c>
      <c r="J185" s="179" t="s">
        <v>17</v>
      </c>
      <c r="K185" s="180" t="s">
        <v>151</v>
      </c>
      <c r="L185" s="181" t="s">
        <v>157</v>
      </c>
      <c r="M185" s="161"/>
      <c r="O185" s="149"/>
      <c r="P185" s="149"/>
    </row>
    <row r="186" spans="1:16">
      <c r="A186" s="150" t="s">
        <v>308</v>
      </c>
      <c r="B186" s="151" t="s">
        <v>1655</v>
      </c>
      <c r="C186" s="152">
        <v>2.73</v>
      </c>
      <c r="D186" s="153">
        <v>1.5303</v>
      </c>
      <c r="E186" s="154">
        <v>1.86</v>
      </c>
      <c r="F186" s="155">
        <v>1</v>
      </c>
      <c r="G186" s="156">
        <f t="shared" si="2"/>
        <v>1.86</v>
      </c>
      <c r="H186" s="157">
        <f>ROUND(G186*'2-Calculator'!$C$27,2)</f>
        <v>10025.4</v>
      </c>
      <c r="I186" s="158" t="s">
        <v>18</v>
      </c>
      <c r="J186" s="158" t="s">
        <v>17</v>
      </c>
      <c r="K186" s="159" t="s">
        <v>151</v>
      </c>
      <c r="L186" s="160" t="s">
        <v>157</v>
      </c>
      <c r="M186" s="161"/>
      <c r="O186" s="149"/>
      <c r="P186" s="149"/>
    </row>
    <row r="187" spans="1:16">
      <c r="A187" s="150" t="s">
        <v>309</v>
      </c>
      <c r="B187" s="151" t="s">
        <v>1655</v>
      </c>
      <c r="C187" s="152">
        <v>5.79</v>
      </c>
      <c r="D187" s="153">
        <v>2.3412000000000002</v>
      </c>
      <c r="E187" s="154">
        <v>2.8456999999999999</v>
      </c>
      <c r="F187" s="155">
        <v>1</v>
      </c>
      <c r="G187" s="156">
        <f t="shared" si="2"/>
        <v>2.8456999999999999</v>
      </c>
      <c r="H187" s="157">
        <f>ROUND(G187*'2-Calculator'!$C$27,2)</f>
        <v>15338.32</v>
      </c>
      <c r="I187" s="158" t="s">
        <v>18</v>
      </c>
      <c r="J187" s="158" t="s">
        <v>17</v>
      </c>
      <c r="K187" s="159" t="s">
        <v>151</v>
      </c>
      <c r="L187" s="160" t="s">
        <v>157</v>
      </c>
      <c r="M187" s="161"/>
      <c r="O187" s="149"/>
      <c r="P187" s="149"/>
    </row>
    <row r="188" spans="1:16">
      <c r="A188" s="163" t="s">
        <v>310</v>
      </c>
      <c r="B188" s="164" t="s">
        <v>1655</v>
      </c>
      <c r="C188" s="165">
        <v>13.11</v>
      </c>
      <c r="D188" s="166">
        <v>4.4592999999999998</v>
      </c>
      <c r="E188" s="167">
        <v>5.4200999999999997</v>
      </c>
      <c r="F188" s="168">
        <v>1</v>
      </c>
      <c r="G188" s="167">
        <f t="shared" si="2"/>
        <v>5.4200999999999997</v>
      </c>
      <c r="H188" s="169">
        <f>ROUND(G188*'2-Calculator'!$C$27,2)</f>
        <v>29214.34</v>
      </c>
      <c r="I188" s="170" t="s">
        <v>18</v>
      </c>
      <c r="J188" s="170" t="s">
        <v>17</v>
      </c>
      <c r="K188" s="171" t="s">
        <v>151</v>
      </c>
      <c r="L188" s="172" t="s">
        <v>157</v>
      </c>
      <c r="M188" s="161"/>
      <c r="O188" s="149"/>
      <c r="P188" s="149"/>
    </row>
    <row r="189" spans="1:16">
      <c r="A189" s="173" t="s">
        <v>311</v>
      </c>
      <c r="B189" s="174" t="s">
        <v>1656</v>
      </c>
      <c r="C189" s="175">
        <v>1.4</v>
      </c>
      <c r="D189" s="176">
        <v>0.74680000000000002</v>
      </c>
      <c r="E189" s="177">
        <v>0.90769999999999995</v>
      </c>
      <c r="F189" s="178">
        <v>1</v>
      </c>
      <c r="G189" s="156">
        <f t="shared" si="2"/>
        <v>0.90769999999999995</v>
      </c>
      <c r="H189" s="157">
        <f>ROUND(G189*'2-Calculator'!$C$27,2)</f>
        <v>4892.5</v>
      </c>
      <c r="I189" s="179" t="s">
        <v>18</v>
      </c>
      <c r="J189" s="179" t="s">
        <v>17</v>
      </c>
      <c r="K189" s="180" t="s">
        <v>151</v>
      </c>
      <c r="L189" s="181" t="s">
        <v>157</v>
      </c>
      <c r="M189" s="161"/>
      <c r="O189" s="149"/>
      <c r="P189" s="149"/>
    </row>
    <row r="190" spans="1:16">
      <c r="A190" s="150" t="s">
        <v>312</v>
      </c>
      <c r="B190" s="151" t="s">
        <v>1656</v>
      </c>
      <c r="C190" s="152">
        <v>1.88</v>
      </c>
      <c r="D190" s="153">
        <v>0.84079999999999999</v>
      </c>
      <c r="E190" s="154">
        <v>1.022</v>
      </c>
      <c r="F190" s="155">
        <v>1</v>
      </c>
      <c r="G190" s="156">
        <f t="shared" si="2"/>
        <v>1.022</v>
      </c>
      <c r="H190" s="157">
        <f>ROUND(G190*'2-Calculator'!$C$27,2)</f>
        <v>5508.58</v>
      </c>
      <c r="I190" s="158" t="s">
        <v>18</v>
      </c>
      <c r="J190" s="158" t="s">
        <v>17</v>
      </c>
      <c r="K190" s="159" t="s">
        <v>151</v>
      </c>
      <c r="L190" s="160" t="s">
        <v>157</v>
      </c>
      <c r="M190" s="161"/>
      <c r="O190" s="149"/>
      <c r="P190" s="149"/>
    </row>
    <row r="191" spans="1:16">
      <c r="A191" s="150" t="s">
        <v>313</v>
      </c>
      <c r="B191" s="151" t="s">
        <v>1656</v>
      </c>
      <c r="C191" s="152">
        <v>3.83</v>
      </c>
      <c r="D191" s="153">
        <v>1.3536999999999999</v>
      </c>
      <c r="E191" s="154">
        <v>1.6454</v>
      </c>
      <c r="F191" s="155">
        <v>1</v>
      </c>
      <c r="G191" s="156">
        <f t="shared" si="2"/>
        <v>1.6454</v>
      </c>
      <c r="H191" s="157">
        <f>ROUND(G191*'2-Calculator'!$C$27,2)</f>
        <v>8868.7099999999991</v>
      </c>
      <c r="I191" s="158" t="s">
        <v>18</v>
      </c>
      <c r="J191" s="158" t="s">
        <v>17</v>
      </c>
      <c r="K191" s="159" t="s">
        <v>151</v>
      </c>
      <c r="L191" s="160" t="s">
        <v>157</v>
      </c>
      <c r="M191" s="161"/>
      <c r="O191" s="149"/>
      <c r="P191" s="149"/>
    </row>
    <row r="192" spans="1:16">
      <c r="A192" s="163" t="s">
        <v>314</v>
      </c>
      <c r="B192" s="164" t="s">
        <v>1656</v>
      </c>
      <c r="C192" s="165">
        <v>7.86</v>
      </c>
      <c r="D192" s="166">
        <v>1.99</v>
      </c>
      <c r="E192" s="167">
        <v>2.4188000000000001</v>
      </c>
      <c r="F192" s="168">
        <v>1</v>
      </c>
      <c r="G192" s="167">
        <f t="shared" si="2"/>
        <v>2.4188000000000001</v>
      </c>
      <c r="H192" s="169">
        <f>ROUND(G192*'2-Calculator'!$C$27,2)</f>
        <v>13037.33</v>
      </c>
      <c r="I192" s="170" t="s">
        <v>18</v>
      </c>
      <c r="J192" s="170" t="s">
        <v>17</v>
      </c>
      <c r="K192" s="171" t="s">
        <v>151</v>
      </c>
      <c r="L192" s="172" t="s">
        <v>157</v>
      </c>
      <c r="M192" s="161"/>
      <c r="O192" s="149"/>
      <c r="P192" s="149"/>
    </row>
    <row r="193" spans="1:16">
      <c r="A193" s="173" t="s">
        <v>315</v>
      </c>
      <c r="B193" s="174" t="s">
        <v>1657</v>
      </c>
      <c r="C193" s="175">
        <v>1.44</v>
      </c>
      <c r="D193" s="176">
        <v>0.49559999999999998</v>
      </c>
      <c r="E193" s="177">
        <v>0.60240000000000005</v>
      </c>
      <c r="F193" s="178">
        <v>1</v>
      </c>
      <c r="G193" s="156">
        <f t="shared" si="2"/>
        <v>0.60240000000000005</v>
      </c>
      <c r="H193" s="157">
        <f>ROUND(G193*'2-Calculator'!$C$27,2)</f>
        <v>3246.94</v>
      </c>
      <c r="I193" s="179" t="s">
        <v>18</v>
      </c>
      <c r="J193" s="179" t="s">
        <v>17</v>
      </c>
      <c r="K193" s="180" t="s">
        <v>151</v>
      </c>
      <c r="L193" s="181" t="s">
        <v>157</v>
      </c>
      <c r="M193" s="161"/>
      <c r="O193" s="149"/>
      <c r="P193" s="149"/>
    </row>
    <row r="194" spans="1:16">
      <c r="A194" s="150" t="s">
        <v>316</v>
      </c>
      <c r="B194" s="151" t="s">
        <v>1657</v>
      </c>
      <c r="C194" s="152">
        <v>2.33</v>
      </c>
      <c r="D194" s="153">
        <v>0.71060000000000001</v>
      </c>
      <c r="E194" s="154">
        <v>0.86370000000000002</v>
      </c>
      <c r="F194" s="155">
        <v>1</v>
      </c>
      <c r="G194" s="156">
        <f t="shared" si="2"/>
        <v>0.86370000000000002</v>
      </c>
      <c r="H194" s="157">
        <f>ROUND(G194*'2-Calculator'!$C$27,2)</f>
        <v>4655.34</v>
      </c>
      <c r="I194" s="158" t="s">
        <v>18</v>
      </c>
      <c r="J194" s="158" t="s">
        <v>17</v>
      </c>
      <c r="K194" s="159" t="s">
        <v>151</v>
      </c>
      <c r="L194" s="160" t="s">
        <v>157</v>
      </c>
      <c r="M194" s="161"/>
      <c r="O194" s="149"/>
      <c r="P194" s="149"/>
    </row>
    <row r="195" spans="1:16">
      <c r="A195" s="150" t="s">
        <v>317</v>
      </c>
      <c r="B195" s="151" t="s">
        <v>1657</v>
      </c>
      <c r="C195" s="152">
        <v>4.6500000000000004</v>
      </c>
      <c r="D195" s="153">
        <v>1.1964999999999999</v>
      </c>
      <c r="E195" s="154">
        <v>1.4542999999999999</v>
      </c>
      <c r="F195" s="155">
        <v>1</v>
      </c>
      <c r="G195" s="156">
        <f t="shared" si="2"/>
        <v>1.4542999999999999</v>
      </c>
      <c r="H195" s="157">
        <f>ROUND(G195*'2-Calculator'!$C$27,2)</f>
        <v>7838.68</v>
      </c>
      <c r="I195" s="158" t="s">
        <v>18</v>
      </c>
      <c r="J195" s="158" t="s">
        <v>17</v>
      </c>
      <c r="K195" s="159" t="s">
        <v>151</v>
      </c>
      <c r="L195" s="160" t="s">
        <v>157</v>
      </c>
      <c r="M195" s="161"/>
      <c r="O195" s="149"/>
      <c r="P195" s="149"/>
    </row>
    <row r="196" spans="1:16">
      <c r="A196" s="163" t="s">
        <v>318</v>
      </c>
      <c r="B196" s="164" t="s">
        <v>1657</v>
      </c>
      <c r="C196" s="165">
        <v>10.36</v>
      </c>
      <c r="D196" s="166">
        <v>2.5028999999999999</v>
      </c>
      <c r="E196" s="167">
        <v>3.0421999999999998</v>
      </c>
      <c r="F196" s="168">
        <v>1</v>
      </c>
      <c r="G196" s="167">
        <f t="shared" si="2"/>
        <v>3.0421999999999998</v>
      </c>
      <c r="H196" s="169">
        <f>ROUND(G196*'2-Calculator'!$C$27,2)</f>
        <v>16397.46</v>
      </c>
      <c r="I196" s="170" t="s">
        <v>18</v>
      </c>
      <c r="J196" s="170" t="s">
        <v>17</v>
      </c>
      <c r="K196" s="171" t="s">
        <v>151</v>
      </c>
      <c r="L196" s="172" t="s">
        <v>157</v>
      </c>
      <c r="M196" s="161"/>
      <c r="O196" s="149"/>
      <c r="P196" s="149"/>
    </row>
    <row r="197" spans="1:16">
      <c r="A197" s="173" t="s">
        <v>319</v>
      </c>
      <c r="B197" s="174" t="s">
        <v>1658</v>
      </c>
      <c r="C197" s="175">
        <v>2.4900000000000002</v>
      </c>
      <c r="D197" s="176">
        <v>0.81440000000000001</v>
      </c>
      <c r="E197" s="177">
        <v>0.9899</v>
      </c>
      <c r="F197" s="178">
        <v>1</v>
      </c>
      <c r="G197" s="156">
        <f t="shared" si="2"/>
        <v>0.9899</v>
      </c>
      <c r="H197" s="157">
        <f>ROUND(G197*'2-Calculator'!$C$27,2)</f>
        <v>5335.56</v>
      </c>
      <c r="I197" s="179" t="s">
        <v>18</v>
      </c>
      <c r="J197" s="179" t="s">
        <v>17</v>
      </c>
      <c r="K197" s="180" t="s">
        <v>151</v>
      </c>
      <c r="L197" s="181" t="s">
        <v>157</v>
      </c>
      <c r="M197" s="161"/>
      <c r="O197" s="149"/>
      <c r="P197" s="149"/>
    </row>
    <row r="198" spans="1:16">
      <c r="A198" s="150" t="s">
        <v>320</v>
      </c>
      <c r="B198" s="151" t="s">
        <v>1658</v>
      </c>
      <c r="C198" s="152">
        <v>3.91</v>
      </c>
      <c r="D198" s="153">
        <v>1.1093</v>
      </c>
      <c r="E198" s="154">
        <v>1.3483000000000001</v>
      </c>
      <c r="F198" s="155">
        <v>1</v>
      </c>
      <c r="G198" s="156">
        <f t="shared" si="2"/>
        <v>1.3483000000000001</v>
      </c>
      <c r="H198" s="157">
        <f>ROUND(G198*'2-Calculator'!$C$27,2)</f>
        <v>7267.34</v>
      </c>
      <c r="I198" s="158" t="s">
        <v>18</v>
      </c>
      <c r="J198" s="158" t="s">
        <v>17</v>
      </c>
      <c r="K198" s="159" t="s">
        <v>151</v>
      </c>
      <c r="L198" s="160" t="s">
        <v>157</v>
      </c>
      <c r="M198" s="161"/>
      <c r="O198" s="149"/>
      <c r="P198" s="149"/>
    </row>
    <row r="199" spans="1:16">
      <c r="A199" s="150" t="s">
        <v>321</v>
      </c>
      <c r="B199" s="151" t="s">
        <v>1658</v>
      </c>
      <c r="C199" s="152">
        <v>7.74</v>
      </c>
      <c r="D199" s="153">
        <v>1.9306000000000001</v>
      </c>
      <c r="E199" s="154">
        <v>2.3466</v>
      </c>
      <c r="F199" s="155">
        <v>1</v>
      </c>
      <c r="G199" s="156">
        <f t="shared" si="2"/>
        <v>2.3466</v>
      </c>
      <c r="H199" s="157">
        <f>ROUND(G199*'2-Calculator'!$C$27,2)</f>
        <v>12648.17</v>
      </c>
      <c r="I199" s="158" t="s">
        <v>18</v>
      </c>
      <c r="J199" s="158" t="s">
        <v>17</v>
      </c>
      <c r="K199" s="159" t="s">
        <v>151</v>
      </c>
      <c r="L199" s="160" t="s">
        <v>157</v>
      </c>
      <c r="M199" s="161"/>
      <c r="O199" s="149"/>
      <c r="P199" s="149"/>
    </row>
    <row r="200" spans="1:16">
      <c r="A200" s="163" t="s">
        <v>322</v>
      </c>
      <c r="B200" s="164" t="s">
        <v>1658</v>
      </c>
      <c r="C200" s="165">
        <v>14.54</v>
      </c>
      <c r="D200" s="166">
        <v>3.3500999999999999</v>
      </c>
      <c r="E200" s="167">
        <v>4.0719000000000003</v>
      </c>
      <c r="F200" s="168">
        <v>1</v>
      </c>
      <c r="G200" s="167">
        <f t="shared" si="2"/>
        <v>4.0719000000000003</v>
      </c>
      <c r="H200" s="169">
        <f>ROUND(G200*'2-Calculator'!$C$27,2)</f>
        <v>21947.54</v>
      </c>
      <c r="I200" s="170" t="s">
        <v>18</v>
      </c>
      <c r="J200" s="170" t="s">
        <v>17</v>
      </c>
      <c r="K200" s="171" t="s">
        <v>151</v>
      </c>
      <c r="L200" s="172" t="s">
        <v>157</v>
      </c>
      <c r="M200" s="161"/>
      <c r="O200" s="149"/>
      <c r="P200" s="149"/>
    </row>
    <row r="201" spans="1:16">
      <c r="A201" s="173" t="s">
        <v>323</v>
      </c>
      <c r="B201" s="174" t="s">
        <v>1659</v>
      </c>
      <c r="C201" s="175">
        <v>2.44</v>
      </c>
      <c r="D201" s="176">
        <v>0.64710000000000001</v>
      </c>
      <c r="E201" s="177">
        <v>0.78649999999999998</v>
      </c>
      <c r="F201" s="178">
        <v>1</v>
      </c>
      <c r="G201" s="156">
        <f t="shared" si="2"/>
        <v>0.78649999999999998</v>
      </c>
      <c r="H201" s="157">
        <f>ROUND(G201*'2-Calculator'!$C$27,2)</f>
        <v>4239.24</v>
      </c>
      <c r="I201" s="179" t="s">
        <v>18</v>
      </c>
      <c r="J201" s="179" t="s">
        <v>17</v>
      </c>
      <c r="K201" s="180" t="s">
        <v>151</v>
      </c>
      <c r="L201" s="181" t="s">
        <v>157</v>
      </c>
      <c r="M201" s="161"/>
      <c r="O201" s="149"/>
      <c r="P201" s="149"/>
    </row>
    <row r="202" spans="1:16">
      <c r="A202" s="150" t="s">
        <v>324</v>
      </c>
      <c r="B202" s="151" t="s">
        <v>1659</v>
      </c>
      <c r="C202" s="152">
        <v>4.1900000000000004</v>
      </c>
      <c r="D202" s="153">
        <v>0.77559999999999996</v>
      </c>
      <c r="E202" s="154">
        <v>0.94269999999999998</v>
      </c>
      <c r="F202" s="155">
        <v>1</v>
      </c>
      <c r="G202" s="156">
        <f t="shared" si="2"/>
        <v>0.94269999999999998</v>
      </c>
      <c r="H202" s="157">
        <f>ROUND(G202*'2-Calculator'!$C$27,2)</f>
        <v>5081.1499999999996</v>
      </c>
      <c r="I202" s="158" t="s">
        <v>18</v>
      </c>
      <c r="J202" s="158" t="s">
        <v>17</v>
      </c>
      <c r="K202" s="159" t="s">
        <v>151</v>
      </c>
      <c r="L202" s="160" t="s">
        <v>157</v>
      </c>
      <c r="M202" s="161"/>
      <c r="O202" s="149"/>
      <c r="P202" s="149"/>
    </row>
    <row r="203" spans="1:16">
      <c r="A203" s="150" t="s">
        <v>325</v>
      </c>
      <c r="B203" s="151" t="s">
        <v>1659</v>
      </c>
      <c r="C203" s="152">
        <v>6.75</v>
      </c>
      <c r="D203" s="153">
        <v>1.089</v>
      </c>
      <c r="E203" s="154">
        <v>1.3236000000000001</v>
      </c>
      <c r="F203" s="155">
        <v>1</v>
      </c>
      <c r="G203" s="156">
        <f t="shared" si="2"/>
        <v>1.3236000000000001</v>
      </c>
      <c r="H203" s="157">
        <f>ROUND(G203*'2-Calculator'!$C$27,2)</f>
        <v>7134.2</v>
      </c>
      <c r="I203" s="158" t="s">
        <v>18</v>
      </c>
      <c r="J203" s="158" t="s">
        <v>17</v>
      </c>
      <c r="K203" s="159" t="s">
        <v>151</v>
      </c>
      <c r="L203" s="160" t="s">
        <v>157</v>
      </c>
      <c r="M203" s="161"/>
      <c r="O203" s="149"/>
      <c r="P203" s="149"/>
    </row>
    <row r="204" spans="1:16">
      <c r="A204" s="163" t="s">
        <v>326</v>
      </c>
      <c r="B204" s="164" t="s">
        <v>1659</v>
      </c>
      <c r="C204" s="165">
        <v>9.99</v>
      </c>
      <c r="D204" s="166">
        <v>1.7890999999999999</v>
      </c>
      <c r="E204" s="167">
        <v>2.1745999999999999</v>
      </c>
      <c r="F204" s="168">
        <v>1</v>
      </c>
      <c r="G204" s="167">
        <f t="shared" si="2"/>
        <v>2.1745999999999999</v>
      </c>
      <c r="H204" s="169">
        <f>ROUND(G204*'2-Calculator'!$C$27,2)</f>
        <v>11721.09</v>
      </c>
      <c r="I204" s="170" t="s">
        <v>18</v>
      </c>
      <c r="J204" s="170" t="s">
        <v>17</v>
      </c>
      <c r="K204" s="171" t="s">
        <v>151</v>
      </c>
      <c r="L204" s="172" t="s">
        <v>157</v>
      </c>
      <c r="M204" s="161"/>
      <c r="O204" s="149"/>
      <c r="P204" s="149"/>
    </row>
    <row r="205" spans="1:16">
      <c r="A205" s="173" t="s">
        <v>327</v>
      </c>
      <c r="B205" s="174" t="s">
        <v>1660</v>
      </c>
      <c r="C205" s="175">
        <v>1.95</v>
      </c>
      <c r="D205" s="176">
        <v>0.52849999999999997</v>
      </c>
      <c r="E205" s="177">
        <v>0.64239999999999997</v>
      </c>
      <c r="F205" s="178">
        <v>1</v>
      </c>
      <c r="G205" s="156">
        <f t="shared" si="2"/>
        <v>0.64239999999999997</v>
      </c>
      <c r="H205" s="157">
        <f>ROUND(G205*'2-Calculator'!$C$27,2)</f>
        <v>3462.54</v>
      </c>
      <c r="I205" s="179" t="s">
        <v>18</v>
      </c>
      <c r="J205" s="179" t="s">
        <v>17</v>
      </c>
      <c r="K205" s="180" t="s">
        <v>151</v>
      </c>
      <c r="L205" s="181" t="s">
        <v>157</v>
      </c>
      <c r="M205" s="161"/>
      <c r="O205" s="149"/>
      <c r="P205" s="149"/>
    </row>
    <row r="206" spans="1:16">
      <c r="A206" s="150" t="s">
        <v>328</v>
      </c>
      <c r="B206" s="151" t="s">
        <v>1660</v>
      </c>
      <c r="C206" s="152">
        <v>2.48</v>
      </c>
      <c r="D206" s="153">
        <v>0.60729999999999995</v>
      </c>
      <c r="E206" s="154">
        <v>0.73819999999999997</v>
      </c>
      <c r="F206" s="155">
        <v>1</v>
      </c>
      <c r="G206" s="156">
        <f t="shared" si="2"/>
        <v>0.73819999999999997</v>
      </c>
      <c r="H206" s="157">
        <f>ROUND(G206*'2-Calculator'!$C$27,2)</f>
        <v>3978.9</v>
      </c>
      <c r="I206" s="158" t="s">
        <v>18</v>
      </c>
      <c r="J206" s="158" t="s">
        <v>17</v>
      </c>
      <c r="K206" s="159" t="s">
        <v>151</v>
      </c>
      <c r="L206" s="160" t="s">
        <v>157</v>
      </c>
      <c r="M206" s="161"/>
      <c r="O206" s="149"/>
      <c r="P206" s="149"/>
    </row>
    <row r="207" spans="1:16">
      <c r="A207" s="150" t="s">
        <v>329</v>
      </c>
      <c r="B207" s="151" t="s">
        <v>1660</v>
      </c>
      <c r="C207" s="152">
        <v>3.19</v>
      </c>
      <c r="D207" s="153">
        <v>0.73399999999999999</v>
      </c>
      <c r="E207" s="154">
        <v>0.89219999999999999</v>
      </c>
      <c r="F207" s="155">
        <v>1</v>
      </c>
      <c r="G207" s="156">
        <f t="shared" si="2"/>
        <v>0.89219999999999999</v>
      </c>
      <c r="H207" s="157">
        <f>ROUND(G207*'2-Calculator'!$C$27,2)</f>
        <v>4808.96</v>
      </c>
      <c r="I207" s="158" t="s">
        <v>18</v>
      </c>
      <c r="J207" s="158" t="s">
        <v>17</v>
      </c>
      <c r="K207" s="159" t="s">
        <v>151</v>
      </c>
      <c r="L207" s="160" t="s">
        <v>157</v>
      </c>
      <c r="M207" s="161"/>
      <c r="O207" s="149"/>
      <c r="P207" s="149"/>
    </row>
    <row r="208" spans="1:16">
      <c r="A208" s="163" t="s">
        <v>330</v>
      </c>
      <c r="B208" s="164" t="s">
        <v>1660</v>
      </c>
      <c r="C208" s="165">
        <v>5.79</v>
      </c>
      <c r="D208" s="166">
        <v>1.167</v>
      </c>
      <c r="E208" s="167">
        <v>1.4185000000000001</v>
      </c>
      <c r="F208" s="168">
        <v>1</v>
      </c>
      <c r="G208" s="167">
        <f t="shared" si="2"/>
        <v>1.4185000000000001</v>
      </c>
      <c r="H208" s="169">
        <f>ROUND(G208*'2-Calculator'!$C$27,2)</f>
        <v>7645.72</v>
      </c>
      <c r="I208" s="170" t="s">
        <v>18</v>
      </c>
      <c r="J208" s="170" t="s">
        <v>17</v>
      </c>
      <c r="K208" s="171" t="s">
        <v>151</v>
      </c>
      <c r="L208" s="172" t="s">
        <v>157</v>
      </c>
      <c r="M208" s="161"/>
      <c r="O208" s="149"/>
      <c r="P208" s="149"/>
    </row>
    <row r="209" spans="1:16">
      <c r="A209" s="173" t="s">
        <v>331</v>
      </c>
      <c r="B209" s="174" t="s">
        <v>1508</v>
      </c>
      <c r="C209" s="175">
        <v>1.95</v>
      </c>
      <c r="D209" s="176">
        <v>0.32690000000000002</v>
      </c>
      <c r="E209" s="177">
        <v>0.39729999999999999</v>
      </c>
      <c r="F209" s="178">
        <v>1</v>
      </c>
      <c r="G209" s="156">
        <f t="shared" si="2"/>
        <v>0.39729999999999999</v>
      </c>
      <c r="H209" s="157">
        <f>ROUND(G209*'2-Calculator'!$C$27,2)</f>
        <v>2141.4499999999998</v>
      </c>
      <c r="I209" s="179" t="s">
        <v>18</v>
      </c>
      <c r="J209" s="179" t="s">
        <v>17</v>
      </c>
      <c r="K209" s="180" t="s">
        <v>332</v>
      </c>
      <c r="L209" s="181" t="s">
        <v>333</v>
      </c>
      <c r="M209" s="161"/>
      <c r="O209" s="149"/>
      <c r="P209" s="149"/>
    </row>
    <row r="210" spans="1:16">
      <c r="A210" s="150" t="s">
        <v>334</v>
      </c>
      <c r="B210" s="151" t="s">
        <v>1508</v>
      </c>
      <c r="C210" s="152">
        <v>2.73</v>
      </c>
      <c r="D210" s="153">
        <v>0.4788</v>
      </c>
      <c r="E210" s="154">
        <v>0.58199999999999996</v>
      </c>
      <c r="F210" s="155">
        <v>1</v>
      </c>
      <c r="G210" s="156">
        <f t="shared" si="2"/>
        <v>0.58199999999999996</v>
      </c>
      <c r="H210" s="157">
        <f>ROUND(G210*'2-Calculator'!$C$27,2)</f>
        <v>3136.98</v>
      </c>
      <c r="I210" s="158" t="s">
        <v>18</v>
      </c>
      <c r="J210" s="158" t="s">
        <v>17</v>
      </c>
      <c r="K210" s="159" t="s">
        <v>332</v>
      </c>
      <c r="L210" s="160" t="s">
        <v>333</v>
      </c>
      <c r="M210" s="161"/>
      <c r="O210" s="149"/>
      <c r="P210" s="149"/>
    </row>
    <row r="211" spans="1:16">
      <c r="A211" s="150" t="s">
        <v>335</v>
      </c>
      <c r="B211" s="151" t="s">
        <v>1508</v>
      </c>
      <c r="C211" s="152">
        <v>3.97</v>
      </c>
      <c r="D211" s="153">
        <v>0.70189999999999997</v>
      </c>
      <c r="E211" s="154">
        <v>0.85309999999999997</v>
      </c>
      <c r="F211" s="155">
        <v>1</v>
      </c>
      <c r="G211" s="156">
        <f t="shared" si="2"/>
        <v>0.85309999999999997</v>
      </c>
      <c r="H211" s="157">
        <f>ROUND(G211*'2-Calculator'!$C$27,2)</f>
        <v>4598.21</v>
      </c>
      <c r="I211" s="158" t="s">
        <v>18</v>
      </c>
      <c r="J211" s="158" t="s">
        <v>17</v>
      </c>
      <c r="K211" s="159" t="s">
        <v>332</v>
      </c>
      <c r="L211" s="160" t="s">
        <v>333</v>
      </c>
      <c r="M211" s="161"/>
      <c r="O211" s="149"/>
      <c r="P211" s="149"/>
    </row>
    <row r="212" spans="1:16">
      <c r="A212" s="163" t="s">
        <v>336</v>
      </c>
      <c r="B212" s="164" t="s">
        <v>1508</v>
      </c>
      <c r="C212" s="165">
        <v>6.15</v>
      </c>
      <c r="D212" s="166">
        <v>1.1436999999999999</v>
      </c>
      <c r="E212" s="167">
        <v>1.3900999999999999</v>
      </c>
      <c r="F212" s="168">
        <v>1</v>
      </c>
      <c r="G212" s="167">
        <f t="shared" si="2"/>
        <v>1.3900999999999999</v>
      </c>
      <c r="H212" s="169">
        <f>ROUND(G212*'2-Calculator'!$C$27,2)</f>
        <v>7492.64</v>
      </c>
      <c r="I212" s="170" t="s">
        <v>18</v>
      </c>
      <c r="J212" s="170" t="s">
        <v>17</v>
      </c>
      <c r="K212" s="171" t="s">
        <v>332</v>
      </c>
      <c r="L212" s="172" t="s">
        <v>333</v>
      </c>
      <c r="M212" s="161"/>
      <c r="O212" s="149"/>
      <c r="P212" s="149"/>
    </row>
    <row r="213" spans="1:16">
      <c r="A213" s="173" t="s">
        <v>337</v>
      </c>
      <c r="B213" s="174" t="s">
        <v>1661</v>
      </c>
      <c r="C213" s="175">
        <v>2.11</v>
      </c>
      <c r="D213" s="176">
        <v>0.37530000000000002</v>
      </c>
      <c r="E213" s="177">
        <v>0.45619999999999999</v>
      </c>
      <c r="F213" s="178">
        <v>1</v>
      </c>
      <c r="G213" s="156">
        <f t="shared" si="2"/>
        <v>0.45619999999999999</v>
      </c>
      <c r="H213" s="157">
        <f>ROUND(G213*'2-Calculator'!$C$27,2)</f>
        <v>2458.92</v>
      </c>
      <c r="I213" s="179" t="s">
        <v>18</v>
      </c>
      <c r="J213" s="179" t="s">
        <v>17</v>
      </c>
      <c r="K213" s="180" t="s">
        <v>151</v>
      </c>
      <c r="L213" s="181" t="s">
        <v>157</v>
      </c>
      <c r="M213" s="161"/>
      <c r="O213" s="149"/>
      <c r="P213" s="149"/>
    </row>
    <row r="214" spans="1:16">
      <c r="A214" s="150" t="s">
        <v>338</v>
      </c>
      <c r="B214" s="151" t="s">
        <v>1661</v>
      </c>
      <c r="C214" s="152">
        <v>2.76</v>
      </c>
      <c r="D214" s="153">
        <v>0.52090000000000003</v>
      </c>
      <c r="E214" s="154">
        <v>0.6331</v>
      </c>
      <c r="F214" s="155">
        <v>1</v>
      </c>
      <c r="G214" s="156">
        <f t="shared" ref="G214:G277" si="3">ROUND(F214*E214,4)</f>
        <v>0.6331</v>
      </c>
      <c r="H214" s="157">
        <f>ROUND(G214*'2-Calculator'!$C$27,2)</f>
        <v>3412.41</v>
      </c>
      <c r="I214" s="158" t="s">
        <v>18</v>
      </c>
      <c r="J214" s="158" t="s">
        <v>17</v>
      </c>
      <c r="K214" s="159" t="s">
        <v>151</v>
      </c>
      <c r="L214" s="160" t="s">
        <v>157</v>
      </c>
      <c r="M214" s="161"/>
      <c r="O214" s="149"/>
      <c r="P214" s="149"/>
    </row>
    <row r="215" spans="1:16">
      <c r="A215" s="150" t="s">
        <v>339</v>
      </c>
      <c r="B215" s="151" t="s">
        <v>1661</v>
      </c>
      <c r="C215" s="152">
        <v>4.58</v>
      </c>
      <c r="D215" s="153">
        <v>0.86970000000000003</v>
      </c>
      <c r="E215" s="154">
        <v>1.0570999999999999</v>
      </c>
      <c r="F215" s="155">
        <v>1</v>
      </c>
      <c r="G215" s="156">
        <f t="shared" si="3"/>
        <v>1.0570999999999999</v>
      </c>
      <c r="H215" s="157">
        <f>ROUND(G215*'2-Calculator'!$C$27,2)</f>
        <v>5697.77</v>
      </c>
      <c r="I215" s="158" t="s">
        <v>18</v>
      </c>
      <c r="J215" s="158" t="s">
        <v>17</v>
      </c>
      <c r="K215" s="159" t="s">
        <v>151</v>
      </c>
      <c r="L215" s="160" t="s">
        <v>157</v>
      </c>
      <c r="M215" s="161"/>
      <c r="O215" s="149"/>
      <c r="P215" s="149"/>
    </row>
    <row r="216" spans="1:16">
      <c r="A216" s="163" t="s">
        <v>340</v>
      </c>
      <c r="B216" s="164" t="s">
        <v>1661</v>
      </c>
      <c r="C216" s="165">
        <v>7.35</v>
      </c>
      <c r="D216" s="166">
        <v>1.6471</v>
      </c>
      <c r="E216" s="167">
        <v>2.0019999999999998</v>
      </c>
      <c r="F216" s="168">
        <v>1</v>
      </c>
      <c r="G216" s="167">
        <f t="shared" si="3"/>
        <v>2.0019999999999998</v>
      </c>
      <c r="H216" s="169">
        <f>ROUND(G216*'2-Calculator'!$C$27,2)</f>
        <v>10790.78</v>
      </c>
      <c r="I216" s="170" t="s">
        <v>18</v>
      </c>
      <c r="J216" s="170" t="s">
        <v>17</v>
      </c>
      <c r="K216" s="171" t="s">
        <v>151</v>
      </c>
      <c r="L216" s="172" t="s">
        <v>157</v>
      </c>
      <c r="M216" s="161"/>
      <c r="O216" s="149"/>
      <c r="P216" s="149"/>
    </row>
    <row r="217" spans="1:16">
      <c r="A217" s="173" t="s">
        <v>341</v>
      </c>
      <c r="B217" s="174" t="s">
        <v>1662</v>
      </c>
      <c r="C217" s="175">
        <v>2.2400000000000002</v>
      </c>
      <c r="D217" s="176">
        <v>0.44109999999999999</v>
      </c>
      <c r="E217" s="177">
        <v>0.53610000000000002</v>
      </c>
      <c r="F217" s="178">
        <v>1</v>
      </c>
      <c r="G217" s="156">
        <f t="shared" si="3"/>
        <v>0.53610000000000002</v>
      </c>
      <c r="H217" s="157">
        <f>ROUND(G217*'2-Calculator'!$C$27,2)</f>
        <v>2889.58</v>
      </c>
      <c r="I217" s="179" t="s">
        <v>18</v>
      </c>
      <c r="J217" s="179" t="s">
        <v>17</v>
      </c>
      <c r="K217" s="180" t="s">
        <v>151</v>
      </c>
      <c r="L217" s="181" t="s">
        <v>157</v>
      </c>
      <c r="M217" s="161"/>
      <c r="O217" s="149"/>
      <c r="P217" s="149"/>
    </row>
    <row r="218" spans="1:16">
      <c r="A218" s="150" t="s">
        <v>342</v>
      </c>
      <c r="B218" s="151" t="s">
        <v>1662</v>
      </c>
      <c r="C218" s="152">
        <v>2.89</v>
      </c>
      <c r="D218" s="153">
        <v>0.60460000000000003</v>
      </c>
      <c r="E218" s="154">
        <v>0.7349</v>
      </c>
      <c r="F218" s="155">
        <v>1</v>
      </c>
      <c r="G218" s="156">
        <f t="shared" si="3"/>
        <v>0.7349</v>
      </c>
      <c r="H218" s="157">
        <f>ROUND(G218*'2-Calculator'!$C$27,2)</f>
        <v>3961.11</v>
      </c>
      <c r="I218" s="158" t="s">
        <v>18</v>
      </c>
      <c r="J218" s="158" t="s">
        <v>17</v>
      </c>
      <c r="K218" s="159" t="s">
        <v>151</v>
      </c>
      <c r="L218" s="160" t="s">
        <v>157</v>
      </c>
      <c r="M218" s="161"/>
      <c r="O218" s="149"/>
      <c r="P218" s="149"/>
    </row>
    <row r="219" spans="1:16">
      <c r="A219" s="150" t="s">
        <v>343</v>
      </c>
      <c r="B219" s="151" t="s">
        <v>1662</v>
      </c>
      <c r="C219" s="152">
        <v>4.78</v>
      </c>
      <c r="D219" s="153">
        <v>0.91830000000000001</v>
      </c>
      <c r="E219" s="154">
        <v>1.1162000000000001</v>
      </c>
      <c r="F219" s="155">
        <v>1</v>
      </c>
      <c r="G219" s="156">
        <f t="shared" si="3"/>
        <v>1.1162000000000001</v>
      </c>
      <c r="H219" s="157">
        <f>ROUND(G219*'2-Calculator'!$C$27,2)</f>
        <v>6016.32</v>
      </c>
      <c r="I219" s="158" t="s">
        <v>18</v>
      </c>
      <c r="J219" s="158" t="s">
        <v>17</v>
      </c>
      <c r="K219" s="159" t="s">
        <v>151</v>
      </c>
      <c r="L219" s="160" t="s">
        <v>157</v>
      </c>
      <c r="M219" s="161"/>
      <c r="O219" s="149"/>
      <c r="P219" s="149"/>
    </row>
    <row r="220" spans="1:16">
      <c r="A220" s="163" t="s">
        <v>344</v>
      </c>
      <c r="B220" s="164" t="s">
        <v>1662</v>
      </c>
      <c r="C220" s="165">
        <v>7.66</v>
      </c>
      <c r="D220" s="166">
        <v>1.6845000000000001</v>
      </c>
      <c r="E220" s="167">
        <v>2.0474999999999999</v>
      </c>
      <c r="F220" s="168">
        <v>1</v>
      </c>
      <c r="G220" s="167">
        <f t="shared" si="3"/>
        <v>2.0474999999999999</v>
      </c>
      <c r="H220" s="169">
        <f>ROUND(G220*'2-Calculator'!$C$27,2)</f>
        <v>11036.03</v>
      </c>
      <c r="I220" s="170" t="s">
        <v>18</v>
      </c>
      <c r="J220" s="170" t="s">
        <v>17</v>
      </c>
      <c r="K220" s="171" t="s">
        <v>151</v>
      </c>
      <c r="L220" s="172" t="s">
        <v>157</v>
      </c>
      <c r="M220" s="161"/>
      <c r="O220" s="149"/>
      <c r="P220" s="149"/>
    </row>
    <row r="221" spans="1:16">
      <c r="A221" s="173" t="s">
        <v>345</v>
      </c>
      <c r="B221" s="174" t="s">
        <v>1663</v>
      </c>
      <c r="C221" s="175">
        <v>3.66</v>
      </c>
      <c r="D221" s="176">
        <v>1.7912999999999999</v>
      </c>
      <c r="E221" s="177">
        <v>2.1772999999999998</v>
      </c>
      <c r="F221" s="178">
        <v>1</v>
      </c>
      <c r="G221" s="156">
        <f t="shared" si="3"/>
        <v>2.1772999999999998</v>
      </c>
      <c r="H221" s="157">
        <f>ROUND(G221*'2-Calculator'!$C$27,2)</f>
        <v>11735.65</v>
      </c>
      <c r="I221" s="179" t="s">
        <v>18</v>
      </c>
      <c r="J221" s="179" t="s">
        <v>17</v>
      </c>
      <c r="K221" s="180" t="s">
        <v>332</v>
      </c>
      <c r="L221" s="181" t="s">
        <v>333</v>
      </c>
      <c r="M221" s="161"/>
      <c r="O221" s="149"/>
      <c r="P221" s="149"/>
    </row>
    <row r="222" spans="1:16">
      <c r="A222" s="150" t="s">
        <v>346</v>
      </c>
      <c r="B222" s="151" t="s">
        <v>1663</v>
      </c>
      <c r="C222" s="152">
        <v>5.43</v>
      </c>
      <c r="D222" s="153">
        <v>2.1798999999999999</v>
      </c>
      <c r="E222" s="154">
        <v>2.6496</v>
      </c>
      <c r="F222" s="155">
        <v>1</v>
      </c>
      <c r="G222" s="156">
        <f t="shared" si="3"/>
        <v>2.6496</v>
      </c>
      <c r="H222" s="157">
        <f>ROUND(G222*'2-Calculator'!$C$27,2)</f>
        <v>14281.34</v>
      </c>
      <c r="I222" s="158" t="s">
        <v>18</v>
      </c>
      <c r="J222" s="158" t="s">
        <v>17</v>
      </c>
      <c r="K222" s="159" t="s">
        <v>332</v>
      </c>
      <c r="L222" s="160" t="s">
        <v>333</v>
      </c>
      <c r="M222" s="161"/>
      <c r="O222" s="149"/>
      <c r="P222" s="149"/>
    </row>
    <row r="223" spans="1:16">
      <c r="A223" s="150" t="s">
        <v>347</v>
      </c>
      <c r="B223" s="151" t="s">
        <v>1663</v>
      </c>
      <c r="C223" s="152">
        <v>9.1999999999999993</v>
      </c>
      <c r="D223" s="153">
        <v>3.0739000000000001</v>
      </c>
      <c r="E223" s="154">
        <v>3.7362000000000002</v>
      </c>
      <c r="F223" s="155">
        <v>1</v>
      </c>
      <c r="G223" s="156">
        <f t="shared" si="3"/>
        <v>3.7362000000000002</v>
      </c>
      <c r="H223" s="157">
        <f>ROUND(G223*'2-Calculator'!$C$27,2)</f>
        <v>20138.12</v>
      </c>
      <c r="I223" s="158" t="s">
        <v>18</v>
      </c>
      <c r="J223" s="158" t="s">
        <v>17</v>
      </c>
      <c r="K223" s="159" t="s">
        <v>332</v>
      </c>
      <c r="L223" s="160" t="s">
        <v>333</v>
      </c>
      <c r="M223" s="161"/>
      <c r="O223" s="149"/>
      <c r="P223" s="149"/>
    </row>
    <row r="224" spans="1:16">
      <c r="A224" s="163" t="s">
        <v>348</v>
      </c>
      <c r="B224" s="164" t="s">
        <v>1663</v>
      </c>
      <c r="C224" s="165">
        <v>15.62</v>
      </c>
      <c r="D224" s="166">
        <v>5.2117000000000004</v>
      </c>
      <c r="E224" s="167">
        <v>6.3346999999999998</v>
      </c>
      <c r="F224" s="168">
        <v>1</v>
      </c>
      <c r="G224" s="167">
        <f t="shared" si="3"/>
        <v>6.3346999999999998</v>
      </c>
      <c r="H224" s="169">
        <f>ROUND(G224*'2-Calculator'!$C$27,2)</f>
        <v>34144.03</v>
      </c>
      <c r="I224" s="170" t="s">
        <v>18</v>
      </c>
      <c r="J224" s="170" t="s">
        <v>17</v>
      </c>
      <c r="K224" s="171" t="s">
        <v>332</v>
      </c>
      <c r="L224" s="172" t="s">
        <v>333</v>
      </c>
      <c r="M224" s="161"/>
      <c r="O224" s="149"/>
      <c r="P224" s="149"/>
    </row>
    <row r="225" spans="1:16">
      <c r="A225" s="173" t="s">
        <v>349</v>
      </c>
      <c r="B225" s="174" t="s">
        <v>1664</v>
      </c>
      <c r="C225" s="175">
        <v>3.12</v>
      </c>
      <c r="D225" s="176">
        <v>1.2790999999999999</v>
      </c>
      <c r="E225" s="177">
        <v>1.5547</v>
      </c>
      <c r="F225" s="178">
        <v>1</v>
      </c>
      <c r="G225" s="156">
        <f t="shared" si="3"/>
        <v>1.5547</v>
      </c>
      <c r="H225" s="157">
        <f>ROUND(G225*'2-Calculator'!$C$27,2)</f>
        <v>8379.83</v>
      </c>
      <c r="I225" s="179" t="s">
        <v>18</v>
      </c>
      <c r="J225" s="179" t="s">
        <v>17</v>
      </c>
      <c r="K225" s="180" t="s">
        <v>332</v>
      </c>
      <c r="L225" s="181" t="s">
        <v>333</v>
      </c>
      <c r="M225" s="161"/>
      <c r="O225" s="149"/>
      <c r="P225" s="149"/>
    </row>
    <row r="226" spans="1:16">
      <c r="A226" s="150" t="s">
        <v>350</v>
      </c>
      <c r="B226" s="151" t="s">
        <v>1664</v>
      </c>
      <c r="C226" s="152">
        <v>5.26</v>
      </c>
      <c r="D226" s="153">
        <v>1.6781999999999999</v>
      </c>
      <c r="E226" s="154">
        <v>2.0398000000000001</v>
      </c>
      <c r="F226" s="155">
        <v>1</v>
      </c>
      <c r="G226" s="156">
        <f t="shared" si="3"/>
        <v>2.0398000000000001</v>
      </c>
      <c r="H226" s="157">
        <f>ROUND(G226*'2-Calculator'!$C$27,2)</f>
        <v>10994.52</v>
      </c>
      <c r="I226" s="158" t="s">
        <v>18</v>
      </c>
      <c r="J226" s="158" t="s">
        <v>17</v>
      </c>
      <c r="K226" s="159" t="s">
        <v>332</v>
      </c>
      <c r="L226" s="160" t="s">
        <v>333</v>
      </c>
      <c r="M226" s="161"/>
      <c r="O226" s="149"/>
      <c r="P226" s="149"/>
    </row>
    <row r="227" spans="1:16">
      <c r="A227" s="150" t="s">
        <v>351</v>
      </c>
      <c r="B227" s="151" t="s">
        <v>1664</v>
      </c>
      <c r="C227" s="152">
        <v>10.01</v>
      </c>
      <c r="D227" s="153">
        <v>2.56</v>
      </c>
      <c r="E227" s="154">
        <v>3.1116000000000001</v>
      </c>
      <c r="F227" s="155">
        <v>1</v>
      </c>
      <c r="G227" s="156">
        <f t="shared" si="3"/>
        <v>3.1116000000000001</v>
      </c>
      <c r="H227" s="157">
        <f>ROUND(G227*'2-Calculator'!$C$27,2)</f>
        <v>16771.52</v>
      </c>
      <c r="I227" s="158" t="s">
        <v>18</v>
      </c>
      <c r="J227" s="158" t="s">
        <v>17</v>
      </c>
      <c r="K227" s="159" t="s">
        <v>332</v>
      </c>
      <c r="L227" s="160" t="s">
        <v>333</v>
      </c>
      <c r="M227" s="161"/>
      <c r="O227" s="149"/>
      <c r="P227" s="149"/>
    </row>
    <row r="228" spans="1:16">
      <c r="A228" s="163" t="s">
        <v>352</v>
      </c>
      <c r="B228" s="164" t="s">
        <v>1664</v>
      </c>
      <c r="C228" s="165">
        <v>15.52</v>
      </c>
      <c r="D228" s="166">
        <v>4.2381000000000002</v>
      </c>
      <c r="E228" s="167">
        <v>5.1513</v>
      </c>
      <c r="F228" s="168">
        <v>1</v>
      </c>
      <c r="G228" s="167">
        <f t="shared" si="3"/>
        <v>5.1513</v>
      </c>
      <c r="H228" s="169">
        <f>ROUND(G228*'2-Calculator'!$C$27,2)</f>
        <v>27765.51</v>
      </c>
      <c r="I228" s="170" t="s">
        <v>18</v>
      </c>
      <c r="J228" s="170" t="s">
        <v>17</v>
      </c>
      <c r="K228" s="171" t="s">
        <v>332</v>
      </c>
      <c r="L228" s="172" t="s">
        <v>333</v>
      </c>
      <c r="M228" s="161"/>
      <c r="O228" s="149"/>
      <c r="P228" s="149"/>
    </row>
    <row r="229" spans="1:16">
      <c r="A229" s="173" t="s">
        <v>353</v>
      </c>
      <c r="B229" s="174" t="s">
        <v>1665</v>
      </c>
      <c r="C229" s="175">
        <v>11.39</v>
      </c>
      <c r="D229" s="176">
        <v>3.1303000000000001</v>
      </c>
      <c r="E229" s="177">
        <v>3.8048000000000002</v>
      </c>
      <c r="F229" s="178">
        <v>1</v>
      </c>
      <c r="G229" s="156">
        <f t="shared" si="3"/>
        <v>3.8048000000000002</v>
      </c>
      <c r="H229" s="157">
        <f>ROUND(G229*'2-Calculator'!$C$27,2)</f>
        <v>20507.87</v>
      </c>
      <c r="I229" s="179" t="s">
        <v>18</v>
      </c>
      <c r="J229" s="179" t="s">
        <v>17</v>
      </c>
      <c r="K229" s="180" t="s">
        <v>332</v>
      </c>
      <c r="L229" s="181" t="s">
        <v>333</v>
      </c>
      <c r="M229" s="161"/>
      <c r="O229" s="149"/>
      <c r="P229" s="149"/>
    </row>
    <row r="230" spans="1:16">
      <c r="A230" s="150" t="s">
        <v>354</v>
      </c>
      <c r="B230" s="151" t="s">
        <v>1665</v>
      </c>
      <c r="C230" s="152">
        <v>11.59</v>
      </c>
      <c r="D230" s="153">
        <v>3.1396000000000002</v>
      </c>
      <c r="E230" s="154">
        <v>3.8161</v>
      </c>
      <c r="F230" s="155">
        <v>1</v>
      </c>
      <c r="G230" s="156">
        <f t="shared" si="3"/>
        <v>3.8161</v>
      </c>
      <c r="H230" s="157">
        <f>ROUND(G230*'2-Calculator'!$C$27,2)</f>
        <v>20568.78</v>
      </c>
      <c r="I230" s="158" t="s">
        <v>18</v>
      </c>
      <c r="J230" s="158" t="s">
        <v>17</v>
      </c>
      <c r="K230" s="159" t="s">
        <v>332</v>
      </c>
      <c r="L230" s="160" t="s">
        <v>333</v>
      </c>
      <c r="M230" s="161"/>
      <c r="O230" s="149"/>
      <c r="P230" s="149"/>
    </row>
    <row r="231" spans="1:16">
      <c r="A231" s="150" t="s">
        <v>355</v>
      </c>
      <c r="B231" s="151" t="s">
        <v>1665</v>
      </c>
      <c r="C231" s="152">
        <v>13.62</v>
      </c>
      <c r="D231" s="153">
        <v>3.8138000000000001</v>
      </c>
      <c r="E231" s="154">
        <v>4.6356000000000002</v>
      </c>
      <c r="F231" s="155">
        <v>1</v>
      </c>
      <c r="G231" s="156">
        <f t="shared" si="3"/>
        <v>4.6356000000000002</v>
      </c>
      <c r="H231" s="157">
        <f>ROUND(G231*'2-Calculator'!$C$27,2)</f>
        <v>24985.88</v>
      </c>
      <c r="I231" s="158" t="s">
        <v>18</v>
      </c>
      <c r="J231" s="158" t="s">
        <v>17</v>
      </c>
      <c r="K231" s="159" t="s">
        <v>332</v>
      </c>
      <c r="L231" s="160" t="s">
        <v>333</v>
      </c>
      <c r="M231" s="161"/>
      <c r="O231" s="149"/>
      <c r="P231" s="149"/>
    </row>
    <row r="232" spans="1:16">
      <c r="A232" s="163" t="s">
        <v>356</v>
      </c>
      <c r="B232" s="164" t="s">
        <v>1665</v>
      </c>
      <c r="C232" s="165">
        <v>16.41</v>
      </c>
      <c r="D232" s="166">
        <v>4.9644000000000004</v>
      </c>
      <c r="E232" s="167">
        <v>6.0340999999999996</v>
      </c>
      <c r="F232" s="168">
        <v>1</v>
      </c>
      <c r="G232" s="167">
        <f t="shared" si="3"/>
        <v>6.0340999999999996</v>
      </c>
      <c r="H232" s="169">
        <f>ROUND(G232*'2-Calculator'!$C$27,2)</f>
        <v>32523.8</v>
      </c>
      <c r="I232" s="170" t="s">
        <v>18</v>
      </c>
      <c r="J232" s="170" t="s">
        <v>17</v>
      </c>
      <c r="K232" s="171" t="s">
        <v>332</v>
      </c>
      <c r="L232" s="172" t="s">
        <v>333</v>
      </c>
      <c r="M232" s="161"/>
      <c r="O232" s="149"/>
      <c r="P232" s="149"/>
    </row>
    <row r="233" spans="1:16">
      <c r="A233" s="173" t="s">
        <v>357</v>
      </c>
      <c r="B233" s="174" t="s">
        <v>1509</v>
      </c>
      <c r="C233" s="175">
        <v>6.12</v>
      </c>
      <c r="D233" s="176">
        <v>1.0075000000000001</v>
      </c>
      <c r="E233" s="177">
        <v>1.2245999999999999</v>
      </c>
      <c r="F233" s="178">
        <v>1</v>
      </c>
      <c r="G233" s="156">
        <f t="shared" si="3"/>
        <v>1.2245999999999999</v>
      </c>
      <c r="H233" s="157">
        <f>ROUND(G233*'2-Calculator'!$C$27,2)</f>
        <v>6600.59</v>
      </c>
      <c r="I233" s="179" t="s">
        <v>18</v>
      </c>
      <c r="J233" s="179" t="s">
        <v>17</v>
      </c>
      <c r="K233" s="180" t="s">
        <v>332</v>
      </c>
      <c r="L233" s="181" t="s">
        <v>333</v>
      </c>
      <c r="M233" s="161"/>
      <c r="O233" s="149"/>
      <c r="P233" s="149"/>
    </row>
    <row r="234" spans="1:16">
      <c r="A234" s="150" t="s">
        <v>358</v>
      </c>
      <c r="B234" s="151" t="s">
        <v>1509</v>
      </c>
      <c r="C234" s="152">
        <v>7.87</v>
      </c>
      <c r="D234" s="153">
        <v>1.4204000000000001</v>
      </c>
      <c r="E234" s="154">
        <v>1.7264999999999999</v>
      </c>
      <c r="F234" s="155">
        <v>1</v>
      </c>
      <c r="G234" s="156">
        <f t="shared" si="3"/>
        <v>1.7264999999999999</v>
      </c>
      <c r="H234" s="157">
        <f>ROUND(G234*'2-Calculator'!$C$27,2)</f>
        <v>9305.84</v>
      </c>
      <c r="I234" s="158" t="s">
        <v>18</v>
      </c>
      <c r="J234" s="158" t="s">
        <v>17</v>
      </c>
      <c r="K234" s="159" t="s">
        <v>332</v>
      </c>
      <c r="L234" s="160" t="s">
        <v>333</v>
      </c>
      <c r="M234" s="161"/>
      <c r="O234" s="149"/>
      <c r="P234" s="149"/>
    </row>
    <row r="235" spans="1:16">
      <c r="A235" s="150" t="s">
        <v>359</v>
      </c>
      <c r="B235" s="151" t="s">
        <v>1509</v>
      </c>
      <c r="C235" s="152">
        <v>9.99</v>
      </c>
      <c r="D235" s="153">
        <v>1.9100999999999999</v>
      </c>
      <c r="E235" s="154">
        <v>2.3216999999999999</v>
      </c>
      <c r="F235" s="155">
        <v>1</v>
      </c>
      <c r="G235" s="156">
        <f t="shared" si="3"/>
        <v>2.3216999999999999</v>
      </c>
      <c r="H235" s="157">
        <f>ROUND(G235*'2-Calculator'!$C$27,2)</f>
        <v>12513.96</v>
      </c>
      <c r="I235" s="158" t="s">
        <v>18</v>
      </c>
      <c r="J235" s="158" t="s">
        <v>17</v>
      </c>
      <c r="K235" s="159" t="s">
        <v>332</v>
      </c>
      <c r="L235" s="160" t="s">
        <v>333</v>
      </c>
      <c r="M235" s="161"/>
      <c r="O235" s="149"/>
      <c r="P235" s="149"/>
    </row>
    <row r="236" spans="1:16">
      <c r="A236" s="163" t="s">
        <v>360</v>
      </c>
      <c r="B236" s="164" t="s">
        <v>1509</v>
      </c>
      <c r="C236" s="165">
        <v>11.76</v>
      </c>
      <c r="D236" s="166">
        <v>2.4805000000000001</v>
      </c>
      <c r="E236" s="167">
        <v>3.0150000000000001</v>
      </c>
      <c r="F236" s="168">
        <v>1</v>
      </c>
      <c r="G236" s="167">
        <f t="shared" si="3"/>
        <v>3.0150000000000001</v>
      </c>
      <c r="H236" s="169">
        <f>ROUND(G236*'2-Calculator'!$C$27,2)</f>
        <v>16250.85</v>
      </c>
      <c r="I236" s="170" t="s">
        <v>18</v>
      </c>
      <c r="J236" s="170" t="s">
        <v>17</v>
      </c>
      <c r="K236" s="171" t="s">
        <v>332</v>
      </c>
      <c r="L236" s="172" t="s">
        <v>333</v>
      </c>
      <c r="M236" s="161"/>
      <c r="O236" s="149"/>
      <c r="P236" s="149"/>
    </row>
    <row r="237" spans="1:16">
      <c r="A237" s="173" t="s">
        <v>361</v>
      </c>
      <c r="B237" s="174" t="s">
        <v>1666</v>
      </c>
      <c r="C237" s="175">
        <v>2.92</v>
      </c>
      <c r="D237" s="176">
        <v>0.39629999999999999</v>
      </c>
      <c r="E237" s="177">
        <v>0.48170000000000002</v>
      </c>
      <c r="F237" s="178">
        <v>1</v>
      </c>
      <c r="G237" s="156">
        <f t="shared" si="3"/>
        <v>0.48170000000000002</v>
      </c>
      <c r="H237" s="157">
        <f>ROUND(G237*'2-Calculator'!$C$27,2)</f>
        <v>2596.36</v>
      </c>
      <c r="I237" s="179" t="s">
        <v>18</v>
      </c>
      <c r="J237" s="179" t="s">
        <v>17</v>
      </c>
      <c r="K237" s="180" t="s">
        <v>332</v>
      </c>
      <c r="L237" s="181" t="s">
        <v>333</v>
      </c>
      <c r="M237" s="161"/>
      <c r="O237" s="149"/>
      <c r="P237" s="149"/>
    </row>
    <row r="238" spans="1:16">
      <c r="A238" s="150" t="s">
        <v>362</v>
      </c>
      <c r="B238" s="151" t="s">
        <v>1666</v>
      </c>
      <c r="C238" s="152">
        <v>3.62</v>
      </c>
      <c r="D238" s="153">
        <v>0.49809999999999999</v>
      </c>
      <c r="E238" s="154">
        <v>0.60540000000000005</v>
      </c>
      <c r="F238" s="155">
        <v>1</v>
      </c>
      <c r="G238" s="156">
        <f t="shared" si="3"/>
        <v>0.60540000000000005</v>
      </c>
      <c r="H238" s="157">
        <f>ROUND(G238*'2-Calculator'!$C$27,2)</f>
        <v>3263.11</v>
      </c>
      <c r="I238" s="158" t="s">
        <v>18</v>
      </c>
      <c r="J238" s="158" t="s">
        <v>17</v>
      </c>
      <c r="K238" s="159" t="s">
        <v>332</v>
      </c>
      <c r="L238" s="160" t="s">
        <v>333</v>
      </c>
      <c r="M238" s="161"/>
      <c r="O238" s="149"/>
      <c r="P238" s="149"/>
    </row>
    <row r="239" spans="1:16">
      <c r="A239" s="150" t="s">
        <v>363</v>
      </c>
      <c r="B239" s="151" t="s">
        <v>1666</v>
      </c>
      <c r="C239" s="152">
        <v>5.42</v>
      </c>
      <c r="D239" s="153">
        <v>0.84399999999999997</v>
      </c>
      <c r="E239" s="154">
        <v>1.0259</v>
      </c>
      <c r="F239" s="155">
        <v>1</v>
      </c>
      <c r="G239" s="156">
        <f t="shared" si="3"/>
        <v>1.0259</v>
      </c>
      <c r="H239" s="157">
        <f>ROUND(G239*'2-Calculator'!$C$27,2)</f>
        <v>5529.6</v>
      </c>
      <c r="I239" s="158" t="s">
        <v>18</v>
      </c>
      <c r="J239" s="158" t="s">
        <v>17</v>
      </c>
      <c r="K239" s="159" t="s">
        <v>332</v>
      </c>
      <c r="L239" s="160" t="s">
        <v>333</v>
      </c>
      <c r="M239" s="161"/>
      <c r="O239" s="149"/>
      <c r="P239" s="149"/>
    </row>
    <row r="240" spans="1:16">
      <c r="A240" s="163" t="s">
        <v>364</v>
      </c>
      <c r="B240" s="164" t="s">
        <v>1666</v>
      </c>
      <c r="C240" s="165">
        <v>7.21</v>
      </c>
      <c r="D240" s="166">
        <v>1.3072999999999999</v>
      </c>
      <c r="E240" s="167">
        <v>1.589</v>
      </c>
      <c r="F240" s="168">
        <v>1</v>
      </c>
      <c r="G240" s="167">
        <f t="shared" si="3"/>
        <v>1.589</v>
      </c>
      <c r="H240" s="169">
        <f>ROUND(G240*'2-Calculator'!$C$27,2)</f>
        <v>8564.7099999999991</v>
      </c>
      <c r="I240" s="170" t="s">
        <v>18</v>
      </c>
      <c r="J240" s="170" t="s">
        <v>17</v>
      </c>
      <c r="K240" s="171" t="s">
        <v>332</v>
      </c>
      <c r="L240" s="172" t="s">
        <v>333</v>
      </c>
      <c r="M240" s="161"/>
      <c r="O240" s="149"/>
      <c r="P240" s="149"/>
    </row>
    <row r="241" spans="1:16">
      <c r="A241" s="173" t="s">
        <v>365</v>
      </c>
      <c r="B241" s="174" t="s">
        <v>1510</v>
      </c>
      <c r="C241" s="175">
        <v>2.5299999999999998</v>
      </c>
      <c r="D241" s="176">
        <v>0.4148</v>
      </c>
      <c r="E241" s="177">
        <v>0.50419999999999998</v>
      </c>
      <c r="F241" s="178">
        <v>1</v>
      </c>
      <c r="G241" s="156">
        <f t="shared" si="3"/>
        <v>0.50419999999999998</v>
      </c>
      <c r="H241" s="157">
        <f>ROUND(G241*'2-Calculator'!$C$27,2)</f>
        <v>2717.64</v>
      </c>
      <c r="I241" s="179" t="s">
        <v>18</v>
      </c>
      <c r="J241" s="179" t="s">
        <v>17</v>
      </c>
      <c r="K241" s="180" t="s">
        <v>332</v>
      </c>
      <c r="L241" s="181" t="s">
        <v>333</v>
      </c>
      <c r="M241" s="161"/>
      <c r="O241" s="149"/>
      <c r="P241" s="149"/>
    </row>
    <row r="242" spans="1:16">
      <c r="A242" s="150" t="s">
        <v>366</v>
      </c>
      <c r="B242" s="151" t="s">
        <v>1510</v>
      </c>
      <c r="C242" s="152">
        <v>3.61</v>
      </c>
      <c r="D242" s="153">
        <v>0.7137</v>
      </c>
      <c r="E242" s="154">
        <v>0.86750000000000005</v>
      </c>
      <c r="F242" s="155">
        <v>1</v>
      </c>
      <c r="G242" s="156">
        <f t="shared" si="3"/>
        <v>0.86750000000000005</v>
      </c>
      <c r="H242" s="157">
        <f>ROUND(G242*'2-Calculator'!$C$27,2)</f>
        <v>4675.83</v>
      </c>
      <c r="I242" s="158" t="s">
        <v>18</v>
      </c>
      <c r="J242" s="158" t="s">
        <v>17</v>
      </c>
      <c r="K242" s="159" t="s">
        <v>332</v>
      </c>
      <c r="L242" s="160" t="s">
        <v>333</v>
      </c>
      <c r="M242" s="161"/>
      <c r="O242" s="149"/>
      <c r="P242" s="149"/>
    </row>
    <row r="243" spans="1:16">
      <c r="A243" s="150" t="s">
        <v>367</v>
      </c>
      <c r="B243" s="151" t="s">
        <v>1510</v>
      </c>
      <c r="C243" s="152">
        <v>5.18</v>
      </c>
      <c r="D243" s="153">
        <v>1.0663</v>
      </c>
      <c r="E243" s="154">
        <v>1.2961</v>
      </c>
      <c r="F243" s="155">
        <v>1</v>
      </c>
      <c r="G243" s="156">
        <f t="shared" si="3"/>
        <v>1.2961</v>
      </c>
      <c r="H243" s="157">
        <f>ROUND(G243*'2-Calculator'!$C$27,2)</f>
        <v>6985.98</v>
      </c>
      <c r="I243" s="158" t="s">
        <v>18</v>
      </c>
      <c r="J243" s="158" t="s">
        <v>17</v>
      </c>
      <c r="K243" s="159" t="s">
        <v>332</v>
      </c>
      <c r="L243" s="160" t="s">
        <v>333</v>
      </c>
      <c r="M243" s="161"/>
      <c r="O243" s="149"/>
      <c r="P243" s="149"/>
    </row>
    <row r="244" spans="1:16">
      <c r="A244" s="163" t="s">
        <v>368</v>
      </c>
      <c r="B244" s="164" t="s">
        <v>1510</v>
      </c>
      <c r="C244" s="165">
        <v>6.51</v>
      </c>
      <c r="D244" s="166">
        <v>1.7407999999999999</v>
      </c>
      <c r="E244" s="167">
        <v>2.1158999999999999</v>
      </c>
      <c r="F244" s="168">
        <v>1</v>
      </c>
      <c r="G244" s="167">
        <f t="shared" si="3"/>
        <v>2.1158999999999999</v>
      </c>
      <c r="H244" s="169">
        <f>ROUND(G244*'2-Calculator'!$C$27,2)</f>
        <v>11404.7</v>
      </c>
      <c r="I244" s="170" t="s">
        <v>18</v>
      </c>
      <c r="J244" s="170" t="s">
        <v>17</v>
      </c>
      <c r="K244" s="171" t="s">
        <v>332</v>
      </c>
      <c r="L244" s="172" t="s">
        <v>333</v>
      </c>
      <c r="M244" s="161"/>
      <c r="O244" s="149"/>
      <c r="P244" s="149"/>
    </row>
    <row r="245" spans="1:16">
      <c r="A245" s="173" t="s">
        <v>369</v>
      </c>
      <c r="B245" s="174" t="s">
        <v>1511</v>
      </c>
      <c r="C245" s="175">
        <v>2.36</v>
      </c>
      <c r="D245" s="176">
        <v>0.56630000000000003</v>
      </c>
      <c r="E245" s="177">
        <v>0.68830000000000002</v>
      </c>
      <c r="F245" s="178">
        <v>1</v>
      </c>
      <c r="G245" s="156">
        <f t="shared" si="3"/>
        <v>0.68830000000000002</v>
      </c>
      <c r="H245" s="157">
        <f>ROUND(G245*'2-Calculator'!$C$27,2)</f>
        <v>3709.94</v>
      </c>
      <c r="I245" s="179" t="s">
        <v>18</v>
      </c>
      <c r="J245" s="179" t="s">
        <v>17</v>
      </c>
      <c r="K245" s="180" t="s">
        <v>332</v>
      </c>
      <c r="L245" s="181" t="s">
        <v>333</v>
      </c>
      <c r="M245" s="161"/>
      <c r="O245" s="149"/>
      <c r="P245" s="149"/>
    </row>
    <row r="246" spans="1:16">
      <c r="A246" s="150" t="s">
        <v>370</v>
      </c>
      <c r="B246" s="151" t="s">
        <v>1511</v>
      </c>
      <c r="C246" s="152">
        <v>3.3</v>
      </c>
      <c r="D246" s="153">
        <v>0.73470000000000002</v>
      </c>
      <c r="E246" s="154">
        <v>0.89300000000000002</v>
      </c>
      <c r="F246" s="155">
        <v>1</v>
      </c>
      <c r="G246" s="156">
        <f t="shared" si="3"/>
        <v>0.89300000000000002</v>
      </c>
      <c r="H246" s="157">
        <f>ROUND(G246*'2-Calculator'!$C$27,2)</f>
        <v>4813.2700000000004</v>
      </c>
      <c r="I246" s="158" t="s">
        <v>18</v>
      </c>
      <c r="J246" s="158" t="s">
        <v>17</v>
      </c>
      <c r="K246" s="159" t="s">
        <v>332</v>
      </c>
      <c r="L246" s="160" t="s">
        <v>333</v>
      </c>
      <c r="M246" s="161"/>
      <c r="O246" s="149"/>
      <c r="P246" s="149"/>
    </row>
    <row r="247" spans="1:16">
      <c r="A247" s="150" t="s">
        <v>371</v>
      </c>
      <c r="B247" s="151" t="s">
        <v>1511</v>
      </c>
      <c r="C247" s="152">
        <v>4.71</v>
      </c>
      <c r="D247" s="153">
        <v>1.0639000000000001</v>
      </c>
      <c r="E247" s="154">
        <v>1.2930999999999999</v>
      </c>
      <c r="F247" s="155">
        <v>1</v>
      </c>
      <c r="G247" s="156">
        <f t="shared" si="3"/>
        <v>1.2930999999999999</v>
      </c>
      <c r="H247" s="157">
        <f>ROUND(G247*'2-Calculator'!$C$27,2)</f>
        <v>6969.81</v>
      </c>
      <c r="I247" s="158" t="s">
        <v>18</v>
      </c>
      <c r="J247" s="158" t="s">
        <v>17</v>
      </c>
      <c r="K247" s="159" t="s">
        <v>332</v>
      </c>
      <c r="L247" s="160" t="s">
        <v>333</v>
      </c>
      <c r="M247" s="161"/>
      <c r="O247" s="149"/>
      <c r="P247" s="149"/>
    </row>
    <row r="248" spans="1:16">
      <c r="A248" s="163" t="s">
        <v>372</v>
      </c>
      <c r="B248" s="164" t="s">
        <v>1511</v>
      </c>
      <c r="C248" s="165">
        <v>6.32</v>
      </c>
      <c r="D248" s="166">
        <v>1.6149</v>
      </c>
      <c r="E248" s="167">
        <v>1.9629000000000001</v>
      </c>
      <c r="F248" s="168">
        <v>1</v>
      </c>
      <c r="G248" s="167">
        <f t="shared" si="3"/>
        <v>1.9629000000000001</v>
      </c>
      <c r="H248" s="169">
        <f>ROUND(G248*'2-Calculator'!$C$27,2)</f>
        <v>10580.03</v>
      </c>
      <c r="I248" s="170" t="s">
        <v>18</v>
      </c>
      <c r="J248" s="170" t="s">
        <v>17</v>
      </c>
      <c r="K248" s="171" t="s">
        <v>332</v>
      </c>
      <c r="L248" s="172" t="s">
        <v>333</v>
      </c>
      <c r="M248" s="161"/>
      <c r="O248" s="149"/>
      <c r="P248" s="149"/>
    </row>
    <row r="249" spans="1:16">
      <c r="A249" s="173" t="s">
        <v>373</v>
      </c>
      <c r="B249" s="174" t="s">
        <v>1667</v>
      </c>
      <c r="C249" s="175">
        <v>2.9</v>
      </c>
      <c r="D249" s="176">
        <v>0.67059999999999997</v>
      </c>
      <c r="E249" s="177">
        <v>0.81510000000000005</v>
      </c>
      <c r="F249" s="178">
        <v>1</v>
      </c>
      <c r="G249" s="156">
        <f t="shared" si="3"/>
        <v>0.81510000000000005</v>
      </c>
      <c r="H249" s="157">
        <f>ROUND(G249*'2-Calculator'!$C$27,2)</f>
        <v>4393.3900000000003</v>
      </c>
      <c r="I249" s="179" t="s">
        <v>18</v>
      </c>
      <c r="J249" s="179" t="s">
        <v>17</v>
      </c>
      <c r="K249" s="180" t="s">
        <v>332</v>
      </c>
      <c r="L249" s="181" t="s">
        <v>333</v>
      </c>
      <c r="M249" s="161"/>
      <c r="O249" s="149"/>
      <c r="P249" s="149"/>
    </row>
    <row r="250" spans="1:16">
      <c r="A250" s="150" t="s">
        <v>374</v>
      </c>
      <c r="B250" s="151" t="s">
        <v>1667</v>
      </c>
      <c r="C250" s="152">
        <v>3.43</v>
      </c>
      <c r="D250" s="153">
        <v>0.79359999999999997</v>
      </c>
      <c r="E250" s="154">
        <v>0.96460000000000001</v>
      </c>
      <c r="F250" s="155">
        <v>1</v>
      </c>
      <c r="G250" s="156">
        <f t="shared" si="3"/>
        <v>0.96460000000000001</v>
      </c>
      <c r="H250" s="157">
        <f>ROUND(G250*'2-Calculator'!$C$27,2)</f>
        <v>5199.1899999999996</v>
      </c>
      <c r="I250" s="158" t="s">
        <v>18</v>
      </c>
      <c r="J250" s="158" t="s">
        <v>17</v>
      </c>
      <c r="K250" s="159" t="s">
        <v>332</v>
      </c>
      <c r="L250" s="160" t="s">
        <v>333</v>
      </c>
      <c r="M250" s="161"/>
      <c r="O250" s="149"/>
      <c r="P250" s="149"/>
    </row>
    <row r="251" spans="1:16">
      <c r="A251" s="150" t="s">
        <v>375</v>
      </c>
      <c r="B251" s="151" t="s">
        <v>1667</v>
      </c>
      <c r="C251" s="152">
        <v>5.0999999999999996</v>
      </c>
      <c r="D251" s="153">
        <v>1.1372</v>
      </c>
      <c r="E251" s="154">
        <v>1.3822000000000001</v>
      </c>
      <c r="F251" s="155">
        <v>1</v>
      </c>
      <c r="G251" s="156">
        <f t="shared" si="3"/>
        <v>1.3822000000000001</v>
      </c>
      <c r="H251" s="157">
        <f>ROUND(G251*'2-Calculator'!$C$27,2)</f>
        <v>7450.06</v>
      </c>
      <c r="I251" s="158" t="s">
        <v>18</v>
      </c>
      <c r="J251" s="158" t="s">
        <v>17</v>
      </c>
      <c r="K251" s="159" t="s">
        <v>332</v>
      </c>
      <c r="L251" s="160" t="s">
        <v>333</v>
      </c>
      <c r="M251" s="161"/>
      <c r="O251" s="149"/>
      <c r="P251" s="149"/>
    </row>
    <row r="252" spans="1:16">
      <c r="A252" s="163" t="s">
        <v>376</v>
      </c>
      <c r="B252" s="164" t="s">
        <v>1667</v>
      </c>
      <c r="C252" s="165">
        <v>7.57</v>
      </c>
      <c r="D252" s="166">
        <v>1.8907</v>
      </c>
      <c r="E252" s="167">
        <v>2.2980999999999998</v>
      </c>
      <c r="F252" s="168">
        <v>1</v>
      </c>
      <c r="G252" s="167">
        <f t="shared" si="3"/>
        <v>2.2980999999999998</v>
      </c>
      <c r="H252" s="169">
        <f>ROUND(G252*'2-Calculator'!$C$27,2)</f>
        <v>12386.76</v>
      </c>
      <c r="I252" s="170" t="s">
        <v>18</v>
      </c>
      <c r="J252" s="170" t="s">
        <v>17</v>
      </c>
      <c r="K252" s="171" t="s">
        <v>332</v>
      </c>
      <c r="L252" s="172" t="s">
        <v>333</v>
      </c>
      <c r="M252" s="161"/>
      <c r="O252" s="149"/>
      <c r="P252" s="149"/>
    </row>
    <row r="253" spans="1:16">
      <c r="A253" s="173" t="s">
        <v>377</v>
      </c>
      <c r="B253" s="174" t="s">
        <v>1512</v>
      </c>
      <c r="C253" s="175">
        <v>3.03</v>
      </c>
      <c r="D253" s="176">
        <v>0.59350000000000003</v>
      </c>
      <c r="E253" s="177">
        <v>0.72140000000000004</v>
      </c>
      <c r="F253" s="178">
        <v>1</v>
      </c>
      <c r="G253" s="156">
        <f t="shared" si="3"/>
        <v>0.72140000000000004</v>
      </c>
      <c r="H253" s="157">
        <f>ROUND(G253*'2-Calculator'!$C$27,2)</f>
        <v>3888.35</v>
      </c>
      <c r="I253" s="179" t="s">
        <v>18</v>
      </c>
      <c r="J253" s="179" t="s">
        <v>17</v>
      </c>
      <c r="K253" s="180" t="s">
        <v>332</v>
      </c>
      <c r="L253" s="181" t="s">
        <v>333</v>
      </c>
      <c r="M253" s="161"/>
      <c r="O253" s="149"/>
      <c r="P253" s="149"/>
    </row>
    <row r="254" spans="1:16">
      <c r="A254" s="150" t="s">
        <v>378</v>
      </c>
      <c r="B254" s="151" t="s">
        <v>1512</v>
      </c>
      <c r="C254" s="152">
        <v>4.16</v>
      </c>
      <c r="D254" s="153">
        <v>0.81059999999999999</v>
      </c>
      <c r="E254" s="154">
        <v>0.98529999999999995</v>
      </c>
      <c r="F254" s="155">
        <v>1</v>
      </c>
      <c r="G254" s="156">
        <f t="shared" si="3"/>
        <v>0.98529999999999995</v>
      </c>
      <c r="H254" s="157">
        <f>ROUND(G254*'2-Calculator'!$C$27,2)</f>
        <v>5310.77</v>
      </c>
      <c r="I254" s="158" t="s">
        <v>18</v>
      </c>
      <c r="J254" s="158" t="s">
        <v>17</v>
      </c>
      <c r="K254" s="159" t="s">
        <v>332</v>
      </c>
      <c r="L254" s="160" t="s">
        <v>333</v>
      </c>
      <c r="M254" s="161"/>
      <c r="O254" s="149"/>
      <c r="P254" s="149"/>
    </row>
    <row r="255" spans="1:16">
      <c r="A255" s="150" t="s">
        <v>379</v>
      </c>
      <c r="B255" s="151" t="s">
        <v>1512</v>
      </c>
      <c r="C255" s="152">
        <v>6.2</v>
      </c>
      <c r="D255" s="153">
        <v>1.1495</v>
      </c>
      <c r="E255" s="154">
        <v>1.3972</v>
      </c>
      <c r="F255" s="155">
        <v>1</v>
      </c>
      <c r="G255" s="156">
        <f t="shared" si="3"/>
        <v>1.3972</v>
      </c>
      <c r="H255" s="157">
        <f>ROUND(G255*'2-Calculator'!$C$27,2)</f>
        <v>7530.91</v>
      </c>
      <c r="I255" s="158" t="s">
        <v>18</v>
      </c>
      <c r="J255" s="158" t="s">
        <v>17</v>
      </c>
      <c r="K255" s="159" t="s">
        <v>332</v>
      </c>
      <c r="L255" s="160" t="s">
        <v>333</v>
      </c>
      <c r="M255" s="161"/>
      <c r="O255" s="149"/>
      <c r="P255" s="149"/>
    </row>
    <row r="256" spans="1:16">
      <c r="A256" s="163" t="s">
        <v>380</v>
      </c>
      <c r="B256" s="164" t="s">
        <v>1512</v>
      </c>
      <c r="C256" s="165">
        <v>8.4600000000000009</v>
      </c>
      <c r="D256" s="166">
        <v>1.6577999999999999</v>
      </c>
      <c r="E256" s="167">
        <v>2.0150000000000001</v>
      </c>
      <c r="F256" s="168">
        <v>1</v>
      </c>
      <c r="G256" s="167">
        <f t="shared" si="3"/>
        <v>2.0150000000000001</v>
      </c>
      <c r="H256" s="169">
        <f>ROUND(G256*'2-Calculator'!$C$27,2)</f>
        <v>10860.85</v>
      </c>
      <c r="I256" s="170" t="s">
        <v>18</v>
      </c>
      <c r="J256" s="170" t="s">
        <v>17</v>
      </c>
      <c r="K256" s="171" t="s">
        <v>332</v>
      </c>
      <c r="L256" s="172" t="s">
        <v>333</v>
      </c>
      <c r="M256" s="161"/>
      <c r="O256" s="149"/>
      <c r="P256" s="149"/>
    </row>
    <row r="257" spans="1:16">
      <c r="A257" s="173" t="s">
        <v>381</v>
      </c>
      <c r="B257" s="174" t="s">
        <v>1668</v>
      </c>
      <c r="C257" s="175">
        <v>3.62</v>
      </c>
      <c r="D257" s="176">
        <v>0.60429999999999995</v>
      </c>
      <c r="E257" s="177">
        <v>0.73450000000000004</v>
      </c>
      <c r="F257" s="178">
        <v>1</v>
      </c>
      <c r="G257" s="156">
        <f t="shared" si="3"/>
        <v>0.73450000000000004</v>
      </c>
      <c r="H257" s="157">
        <f>ROUND(G257*'2-Calculator'!$C$27,2)</f>
        <v>3958.96</v>
      </c>
      <c r="I257" s="179" t="s">
        <v>18</v>
      </c>
      <c r="J257" s="179" t="s">
        <v>17</v>
      </c>
      <c r="K257" s="180" t="s">
        <v>332</v>
      </c>
      <c r="L257" s="181" t="s">
        <v>333</v>
      </c>
      <c r="M257" s="161"/>
      <c r="O257" s="149"/>
      <c r="P257" s="149"/>
    </row>
    <row r="258" spans="1:16">
      <c r="A258" s="150" t="s">
        <v>382</v>
      </c>
      <c r="B258" s="151" t="s">
        <v>1668</v>
      </c>
      <c r="C258" s="152">
        <v>4.47</v>
      </c>
      <c r="D258" s="153">
        <v>0.77380000000000004</v>
      </c>
      <c r="E258" s="154">
        <v>0.9405</v>
      </c>
      <c r="F258" s="155">
        <v>1</v>
      </c>
      <c r="G258" s="156">
        <f t="shared" si="3"/>
        <v>0.9405</v>
      </c>
      <c r="H258" s="157">
        <f>ROUND(G258*'2-Calculator'!$C$27,2)</f>
        <v>5069.3</v>
      </c>
      <c r="I258" s="158" t="s">
        <v>18</v>
      </c>
      <c r="J258" s="158" t="s">
        <v>17</v>
      </c>
      <c r="K258" s="159" t="s">
        <v>332</v>
      </c>
      <c r="L258" s="160" t="s">
        <v>333</v>
      </c>
      <c r="M258" s="161"/>
      <c r="O258" s="149"/>
      <c r="P258" s="149"/>
    </row>
    <row r="259" spans="1:16">
      <c r="A259" s="150" t="s">
        <v>383</v>
      </c>
      <c r="B259" s="151" t="s">
        <v>1668</v>
      </c>
      <c r="C259" s="152">
        <v>5.96</v>
      </c>
      <c r="D259" s="153">
        <v>1.0494000000000001</v>
      </c>
      <c r="E259" s="154">
        <v>1.2755000000000001</v>
      </c>
      <c r="F259" s="155">
        <v>1</v>
      </c>
      <c r="G259" s="156">
        <f t="shared" si="3"/>
        <v>1.2755000000000001</v>
      </c>
      <c r="H259" s="157">
        <f>ROUND(G259*'2-Calculator'!$C$27,2)</f>
        <v>6874.95</v>
      </c>
      <c r="I259" s="158" t="s">
        <v>18</v>
      </c>
      <c r="J259" s="158" t="s">
        <v>17</v>
      </c>
      <c r="K259" s="159" t="s">
        <v>332</v>
      </c>
      <c r="L259" s="160" t="s">
        <v>333</v>
      </c>
      <c r="M259" s="161"/>
      <c r="O259" s="149"/>
      <c r="P259" s="149"/>
    </row>
    <row r="260" spans="1:16">
      <c r="A260" s="163" t="s">
        <v>384</v>
      </c>
      <c r="B260" s="164" t="s">
        <v>1668</v>
      </c>
      <c r="C260" s="165">
        <v>7.76</v>
      </c>
      <c r="D260" s="166">
        <v>1.5111000000000001</v>
      </c>
      <c r="E260" s="167">
        <v>1.8367</v>
      </c>
      <c r="F260" s="168">
        <v>1</v>
      </c>
      <c r="G260" s="167">
        <f t="shared" si="3"/>
        <v>1.8367</v>
      </c>
      <c r="H260" s="169">
        <f>ROUND(G260*'2-Calculator'!$C$27,2)</f>
        <v>9899.81</v>
      </c>
      <c r="I260" s="170" t="s">
        <v>18</v>
      </c>
      <c r="J260" s="170" t="s">
        <v>17</v>
      </c>
      <c r="K260" s="171" t="s">
        <v>332</v>
      </c>
      <c r="L260" s="172" t="s">
        <v>333</v>
      </c>
      <c r="M260" s="161"/>
      <c r="O260" s="149"/>
      <c r="P260" s="149"/>
    </row>
    <row r="261" spans="1:16">
      <c r="A261" s="173" t="s">
        <v>385</v>
      </c>
      <c r="B261" s="174" t="s">
        <v>1669</v>
      </c>
      <c r="C261" s="175">
        <v>2.29</v>
      </c>
      <c r="D261" s="176">
        <v>0.28539999999999999</v>
      </c>
      <c r="E261" s="177">
        <v>0.34689999999999999</v>
      </c>
      <c r="F261" s="178">
        <v>1</v>
      </c>
      <c r="G261" s="156">
        <f t="shared" si="3"/>
        <v>0.34689999999999999</v>
      </c>
      <c r="H261" s="157">
        <f>ROUND(G261*'2-Calculator'!$C$27,2)</f>
        <v>1869.79</v>
      </c>
      <c r="I261" s="179" t="s">
        <v>18</v>
      </c>
      <c r="J261" s="179" t="s">
        <v>17</v>
      </c>
      <c r="K261" s="180" t="s">
        <v>332</v>
      </c>
      <c r="L261" s="181" t="s">
        <v>333</v>
      </c>
      <c r="M261" s="161"/>
      <c r="O261" s="149"/>
      <c r="P261" s="149"/>
    </row>
    <row r="262" spans="1:16">
      <c r="A262" s="150" t="s">
        <v>386</v>
      </c>
      <c r="B262" s="151" t="s">
        <v>1669</v>
      </c>
      <c r="C262" s="152">
        <v>3.01</v>
      </c>
      <c r="D262" s="153">
        <v>0.40739999999999998</v>
      </c>
      <c r="E262" s="154">
        <v>0.49519999999999997</v>
      </c>
      <c r="F262" s="155">
        <v>1</v>
      </c>
      <c r="G262" s="156">
        <f t="shared" si="3"/>
        <v>0.49519999999999997</v>
      </c>
      <c r="H262" s="157">
        <f>ROUND(G262*'2-Calculator'!$C$27,2)</f>
        <v>2669.13</v>
      </c>
      <c r="I262" s="158" t="s">
        <v>18</v>
      </c>
      <c r="J262" s="158" t="s">
        <v>17</v>
      </c>
      <c r="K262" s="159" t="s">
        <v>332</v>
      </c>
      <c r="L262" s="160" t="s">
        <v>333</v>
      </c>
      <c r="M262" s="161"/>
      <c r="O262" s="149"/>
      <c r="P262" s="149"/>
    </row>
    <row r="263" spans="1:16">
      <c r="A263" s="150" t="s">
        <v>387</v>
      </c>
      <c r="B263" s="151" t="s">
        <v>1669</v>
      </c>
      <c r="C263" s="152">
        <v>4.21</v>
      </c>
      <c r="D263" s="153">
        <v>0.65849999999999997</v>
      </c>
      <c r="E263" s="154">
        <v>0.8004</v>
      </c>
      <c r="F263" s="155">
        <v>1</v>
      </c>
      <c r="G263" s="156">
        <f t="shared" si="3"/>
        <v>0.8004</v>
      </c>
      <c r="H263" s="157">
        <f>ROUND(G263*'2-Calculator'!$C$27,2)</f>
        <v>4314.16</v>
      </c>
      <c r="I263" s="158" t="s">
        <v>18</v>
      </c>
      <c r="J263" s="158" t="s">
        <v>17</v>
      </c>
      <c r="K263" s="159" t="s">
        <v>332</v>
      </c>
      <c r="L263" s="160" t="s">
        <v>333</v>
      </c>
      <c r="M263" s="161"/>
      <c r="O263" s="149"/>
      <c r="P263" s="149"/>
    </row>
    <row r="264" spans="1:16">
      <c r="A264" s="163" t="s">
        <v>388</v>
      </c>
      <c r="B264" s="164" t="s">
        <v>1669</v>
      </c>
      <c r="C264" s="165">
        <v>7.39</v>
      </c>
      <c r="D264" s="166">
        <v>1.4238999999999999</v>
      </c>
      <c r="E264" s="167">
        <v>1.7306999999999999</v>
      </c>
      <c r="F264" s="168">
        <v>1</v>
      </c>
      <c r="G264" s="167">
        <f t="shared" si="3"/>
        <v>1.7306999999999999</v>
      </c>
      <c r="H264" s="169">
        <f>ROUND(G264*'2-Calculator'!$C$27,2)</f>
        <v>9328.4699999999993</v>
      </c>
      <c r="I264" s="170" t="s">
        <v>18</v>
      </c>
      <c r="J264" s="170" t="s">
        <v>17</v>
      </c>
      <c r="K264" s="171" t="s">
        <v>332</v>
      </c>
      <c r="L264" s="172" t="s">
        <v>333</v>
      </c>
      <c r="M264" s="161"/>
      <c r="O264" s="149"/>
      <c r="P264" s="149"/>
    </row>
    <row r="265" spans="1:16">
      <c r="A265" s="173" t="s">
        <v>389</v>
      </c>
      <c r="B265" s="174" t="s">
        <v>1513</v>
      </c>
      <c r="C265" s="175">
        <v>2.6</v>
      </c>
      <c r="D265" s="176">
        <v>0.44400000000000001</v>
      </c>
      <c r="E265" s="177">
        <v>0.53969999999999996</v>
      </c>
      <c r="F265" s="178">
        <v>1</v>
      </c>
      <c r="G265" s="156">
        <f t="shared" si="3"/>
        <v>0.53969999999999996</v>
      </c>
      <c r="H265" s="157">
        <f>ROUND(G265*'2-Calculator'!$C$27,2)</f>
        <v>2908.98</v>
      </c>
      <c r="I265" s="179" t="s">
        <v>18</v>
      </c>
      <c r="J265" s="179" t="s">
        <v>17</v>
      </c>
      <c r="K265" s="180" t="s">
        <v>332</v>
      </c>
      <c r="L265" s="181" t="s">
        <v>333</v>
      </c>
      <c r="M265" s="161"/>
      <c r="O265" s="149"/>
      <c r="P265" s="149"/>
    </row>
    <row r="266" spans="1:16">
      <c r="A266" s="150" t="s">
        <v>390</v>
      </c>
      <c r="B266" s="151" t="s">
        <v>1513</v>
      </c>
      <c r="C266" s="152">
        <v>3.42</v>
      </c>
      <c r="D266" s="153">
        <v>0.61309999999999998</v>
      </c>
      <c r="E266" s="154">
        <v>0.74519999999999997</v>
      </c>
      <c r="F266" s="155">
        <v>1</v>
      </c>
      <c r="G266" s="156">
        <f t="shared" si="3"/>
        <v>0.74519999999999997</v>
      </c>
      <c r="H266" s="157">
        <f>ROUND(G266*'2-Calculator'!$C$27,2)</f>
        <v>4016.63</v>
      </c>
      <c r="I266" s="158" t="s">
        <v>18</v>
      </c>
      <c r="J266" s="158" t="s">
        <v>17</v>
      </c>
      <c r="K266" s="159" t="s">
        <v>332</v>
      </c>
      <c r="L266" s="160" t="s">
        <v>333</v>
      </c>
      <c r="M266" s="161"/>
      <c r="O266" s="149"/>
      <c r="P266" s="149"/>
    </row>
    <row r="267" spans="1:16">
      <c r="A267" s="150" t="s">
        <v>391</v>
      </c>
      <c r="B267" s="151" t="s">
        <v>1513</v>
      </c>
      <c r="C267" s="152">
        <v>4.5999999999999996</v>
      </c>
      <c r="D267" s="153">
        <v>0.85</v>
      </c>
      <c r="E267" s="154">
        <v>1.0330999999999999</v>
      </c>
      <c r="F267" s="155">
        <v>1</v>
      </c>
      <c r="G267" s="156">
        <f t="shared" si="3"/>
        <v>1.0330999999999999</v>
      </c>
      <c r="H267" s="157">
        <f>ROUND(G267*'2-Calculator'!$C$27,2)</f>
        <v>5568.41</v>
      </c>
      <c r="I267" s="158" t="s">
        <v>18</v>
      </c>
      <c r="J267" s="158" t="s">
        <v>17</v>
      </c>
      <c r="K267" s="159" t="s">
        <v>332</v>
      </c>
      <c r="L267" s="160" t="s">
        <v>333</v>
      </c>
      <c r="M267" s="161"/>
      <c r="O267" s="149"/>
      <c r="P267" s="149"/>
    </row>
    <row r="268" spans="1:16">
      <c r="A268" s="163" t="s">
        <v>392</v>
      </c>
      <c r="B268" s="164" t="s">
        <v>1513</v>
      </c>
      <c r="C268" s="165">
        <v>6.58</v>
      </c>
      <c r="D268" s="166">
        <v>1.2861</v>
      </c>
      <c r="E268" s="167">
        <v>1.5631999999999999</v>
      </c>
      <c r="F268" s="168">
        <v>1</v>
      </c>
      <c r="G268" s="167">
        <f t="shared" si="3"/>
        <v>1.5631999999999999</v>
      </c>
      <c r="H268" s="169">
        <f>ROUND(G268*'2-Calculator'!$C$27,2)</f>
        <v>8425.65</v>
      </c>
      <c r="I268" s="170" t="s">
        <v>18</v>
      </c>
      <c r="J268" s="170" t="s">
        <v>17</v>
      </c>
      <c r="K268" s="171" t="s">
        <v>332</v>
      </c>
      <c r="L268" s="172" t="s">
        <v>333</v>
      </c>
      <c r="M268" s="161"/>
      <c r="O268" s="149"/>
      <c r="P268" s="149"/>
    </row>
    <row r="269" spans="1:16">
      <c r="A269" s="173" t="s">
        <v>393</v>
      </c>
      <c r="B269" s="174" t="s">
        <v>1514</v>
      </c>
      <c r="C269" s="175">
        <v>2.78</v>
      </c>
      <c r="D269" s="176">
        <v>0.52259999999999995</v>
      </c>
      <c r="E269" s="177">
        <v>0.63519999999999999</v>
      </c>
      <c r="F269" s="178">
        <v>1</v>
      </c>
      <c r="G269" s="156">
        <f t="shared" si="3"/>
        <v>0.63519999999999999</v>
      </c>
      <c r="H269" s="157">
        <f>ROUND(G269*'2-Calculator'!$C$27,2)</f>
        <v>3423.73</v>
      </c>
      <c r="I269" s="179" t="s">
        <v>18</v>
      </c>
      <c r="J269" s="179" t="s">
        <v>17</v>
      </c>
      <c r="K269" s="180" t="s">
        <v>332</v>
      </c>
      <c r="L269" s="181" t="s">
        <v>333</v>
      </c>
      <c r="M269" s="161"/>
      <c r="O269" s="149"/>
      <c r="P269" s="149"/>
    </row>
    <row r="270" spans="1:16">
      <c r="A270" s="150" t="s">
        <v>394</v>
      </c>
      <c r="B270" s="151" t="s">
        <v>1514</v>
      </c>
      <c r="C270" s="152">
        <v>3.43</v>
      </c>
      <c r="D270" s="153">
        <v>0.64580000000000004</v>
      </c>
      <c r="E270" s="154">
        <v>0.78500000000000003</v>
      </c>
      <c r="F270" s="155">
        <v>1</v>
      </c>
      <c r="G270" s="156">
        <f t="shared" si="3"/>
        <v>0.78500000000000003</v>
      </c>
      <c r="H270" s="157">
        <f>ROUND(G270*'2-Calculator'!$C$27,2)</f>
        <v>4231.1499999999996</v>
      </c>
      <c r="I270" s="158" t="s">
        <v>18</v>
      </c>
      <c r="J270" s="158" t="s">
        <v>17</v>
      </c>
      <c r="K270" s="159" t="s">
        <v>332</v>
      </c>
      <c r="L270" s="160" t="s">
        <v>333</v>
      </c>
      <c r="M270" s="161"/>
      <c r="O270" s="149"/>
      <c r="P270" s="149"/>
    </row>
    <row r="271" spans="1:16">
      <c r="A271" s="150" t="s">
        <v>395</v>
      </c>
      <c r="B271" s="151" t="s">
        <v>1514</v>
      </c>
      <c r="C271" s="152">
        <v>4.28</v>
      </c>
      <c r="D271" s="153">
        <v>0.80300000000000005</v>
      </c>
      <c r="E271" s="154">
        <v>0.97599999999999998</v>
      </c>
      <c r="F271" s="155">
        <v>1</v>
      </c>
      <c r="G271" s="156">
        <f t="shared" si="3"/>
        <v>0.97599999999999998</v>
      </c>
      <c r="H271" s="157">
        <f>ROUND(G271*'2-Calculator'!$C$27,2)</f>
        <v>5260.64</v>
      </c>
      <c r="I271" s="158" t="s">
        <v>18</v>
      </c>
      <c r="J271" s="158" t="s">
        <v>17</v>
      </c>
      <c r="K271" s="159" t="s">
        <v>332</v>
      </c>
      <c r="L271" s="160" t="s">
        <v>333</v>
      </c>
      <c r="M271" s="161"/>
      <c r="O271" s="149"/>
      <c r="P271" s="149"/>
    </row>
    <row r="272" spans="1:16">
      <c r="A272" s="163" t="s">
        <v>396</v>
      </c>
      <c r="B272" s="164" t="s">
        <v>1514</v>
      </c>
      <c r="C272" s="165">
        <v>6.16</v>
      </c>
      <c r="D272" s="166">
        <v>1.2065999999999999</v>
      </c>
      <c r="E272" s="167">
        <v>1.4665999999999999</v>
      </c>
      <c r="F272" s="168">
        <v>1</v>
      </c>
      <c r="G272" s="167">
        <f t="shared" si="3"/>
        <v>1.4665999999999999</v>
      </c>
      <c r="H272" s="169">
        <f>ROUND(G272*'2-Calculator'!$C$27,2)</f>
        <v>7904.97</v>
      </c>
      <c r="I272" s="170" t="s">
        <v>18</v>
      </c>
      <c r="J272" s="170" t="s">
        <v>17</v>
      </c>
      <c r="K272" s="171" t="s">
        <v>332</v>
      </c>
      <c r="L272" s="172" t="s">
        <v>333</v>
      </c>
      <c r="M272" s="161"/>
      <c r="O272" s="149"/>
      <c r="P272" s="149"/>
    </row>
    <row r="273" spans="1:16">
      <c r="A273" s="173" t="s">
        <v>397</v>
      </c>
      <c r="B273" s="174" t="s">
        <v>1515</v>
      </c>
      <c r="C273" s="175">
        <v>2.0099999999999998</v>
      </c>
      <c r="D273" s="176">
        <v>0.36820000000000003</v>
      </c>
      <c r="E273" s="177">
        <v>0.44750000000000001</v>
      </c>
      <c r="F273" s="178">
        <v>1</v>
      </c>
      <c r="G273" s="156">
        <f t="shared" si="3"/>
        <v>0.44750000000000001</v>
      </c>
      <c r="H273" s="157">
        <f>ROUND(G273*'2-Calculator'!$C$27,2)</f>
        <v>2412.0300000000002</v>
      </c>
      <c r="I273" s="179" t="s">
        <v>18</v>
      </c>
      <c r="J273" s="179" t="s">
        <v>17</v>
      </c>
      <c r="K273" s="180" t="s">
        <v>332</v>
      </c>
      <c r="L273" s="181" t="s">
        <v>333</v>
      </c>
      <c r="M273" s="161"/>
      <c r="O273" s="149"/>
      <c r="P273" s="149"/>
    </row>
    <row r="274" spans="1:16">
      <c r="A274" s="150" t="s">
        <v>398</v>
      </c>
      <c r="B274" s="151" t="s">
        <v>1515</v>
      </c>
      <c r="C274" s="152">
        <v>3.01</v>
      </c>
      <c r="D274" s="153">
        <v>0.5575</v>
      </c>
      <c r="E274" s="154">
        <v>0.67759999999999998</v>
      </c>
      <c r="F274" s="155">
        <v>1</v>
      </c>
      <c r="G274" s="156">
        <f t="shared" si="3"/>
        <v>0.67759999999999998</v>
      </c>
      <c r="H274" s="157">
        <f>ROUND(G274*'2-Calculator'!$C$27,2)</f>
        <v>3652.26</v>
      </c>
      <c r="I274" s="158" t="s">
        <v>18</v>
      </c>
      <c r="J274" s="158" t="s">
        <v>17</v>
      </c>
      <c r="K274" s="159" t="s">
        <v>332</v>
      </c>
      <c r="L274" s="160" t="s">
        <v>333</v>
      </c>
      <c r="M274" s="161"/>
      <c r="O274" s="149"/>
      <c r="P274" s="149"/>
    </row>
    <row r="275" spans="1:16">
      <c r="A275" s="150" t="s">
        <v>399</v>
      </c>
      <c r="B275" s="151" t="s">
        <v>1515</v>
      </c>
      <c r="C275" s="152">
        <v>3.37</v>
      </c>
      <c r="D275" s="153">
        <v>0.67379999999999995</v>
      </c>
      <c r="E275" s="154">
        <v>0.81899999999999995</v>
      </c>
      <c r="F275" s="155">
        <v>1</v>
      </c>
      <c r="G275" s="156">
        <f t="shared" si="3"/>
        <v>0.81899999999999995</v>
      </c>
      <c r="H275" s="157">
        <f>ROUND(G275*'2-Calculator'!$C$27,2)</f>
        <v>4414.41</v>
      </c>
      <c r="I275" s="158" t="s">
        <v>18</v>
      </c>
      <c r="J275" s="158" t="s">
        <v>17</v>
      </c>
      <c r="K275" s="159" t="s">
        <v>332</v>
      </c>
      <c r="L275" s="160" t="s">
        <v>333</v>
      </c>
      <c r="M275" s="161"/>
      <c r="O275" s="149"/>
      <c r="P275" s="149"/>
    </row>
    <row r="276" spans="1:16">
      <c r="A276" s="163" t="s">
        <v>400</v>
      </c>
      <c r="B276" s="164" t="s">
        <v>1515</v>
      </c>
      <c r="C276" s="165">
        <v>4.88</v>
      </c>
      <c r="D276" s="166">
        <v>1.1972</v>
      </c>
      <c r="E276" s="167">
        <v>1.4552</v>
      </c>
      <c r="F276" s="168">
        <v>1</v>
      </c>
      <c r="G276" s="167">
        <f t="shared" si="3"/>
        <v>1.4552</v>
      </c>
      <c r="H276" s="169">
        <f>ROUND(G276*'2-Calculator'!$C$27,2)</f>
        <v>7843.53</v>
      </c>
      <c r="I276" s="170" t="s">
        <v>18</v>
      </c>
      <c r="J276" s="170" t="s">
        <v>17</v>
      </c>
      <c r="K276" s="171" t="s">
        <v>332</v>
      </c>
      <c r="L276" s="172" t="s">
        <v>333</v>
      </c>
      <c r="M276" s="161"/>
      <c r="O276" s="149"/>
      <c r="P276" s="149"/>
    </row>
    <row r="277" spans="1:16">
      <c r="A277" s="173" t="s">
        <v>401</v>
      </c>
      <c r="B277" s="174" t="s">
        <v>1670</v>
      </c>
      <c r="C277" s="175">
        <v>2.92</v>
      </c>
      <c r="D277" s="176">
        <v>0.57199999999999995</v>
      </c>
      <c r="E277" s="177">
        <v>0.69520000000000004</v>
      </c>
      <c r="F277" s="178">
        <v>1</v>
      </c>
      <c r="G277" s="156">
        <f t="shared" si="3"/>
        <v>0.69520000000000004</v>
      </c>
      <c r="H277" s="157">
        <f>ROUND(G277*'2-Calculator'!$C$27,2)</f>
        <v>3747.13</v>
      </c>
      <c r="I277" s="179" t="s">
        <v>18</v>
      </c>
      <c r="J277" s="179" t="s">
        <v>17</v>
      </c>
      <c r="K277" s="180" t="s">
        <v>332</v>
      </c>
      <c r="L277" s="181" t="s">
        <v>333</v>
      </c>
      <c r="M277" s="161"/>
      <c r="O277" s="149"/>
      <c r="P277" s="149"/>
    </row>
    <row r="278" spans="1:16">
      <c r="A278" s="150" t="s">
        <v>402</v>
      </c>
      <c r="B278" s="151" t="s">
        <v>1670</v>
      </c>
      <c r="C278" s="152">
        <v>3.75</v>
      </c>
      <c r="D278" s="153">
        <v>0.70420000000000005</v>
      </c>
      <c r="E278" s="154">
        <v>0.85589999999999999</v>
      </c>
      <c r="F278" s="155">
        <v>1</v>
      </c>
      <c r="G278" s="156">
        <f t="shared" ref="G278:G341" si="4">ROUND(F278*E278,4)</f>
        <v>0.85589999999999999</v>
      </c>
      <c r="H278" s="157">
        <f>ROUND(G278*'2-Calculator'!$C$27,2)</f>
        <v>4613.3</v>
      </c>
      <c r="I278" s="158" t="s">
        <v>18</v>
      </c>
      <c r="J278" s="158" t="s">
        <v>17</v>
      </c>
      <c r="K278" s="159" t="s">
        <v>332</v>
      </c>
      <c r="L278" s="160" t="s">
        <v>333</v>
      </c>
      <c r="M278" s="161"/>
      <c r="O278" s="149"/>
      <c r="P278" s="149"/>
    </row>
    <row r="279" spans="1:16">
      <c r="A279" s="150" t="s">
        <v>403</v>
      </c>
      <c r="B279" s="151" t="s">
        <v>1670</v>
      </c>
      <c r="C279" s="152">
        <v>5.35</v>
      </c>
      <c r="D279" s="153">
        <v>0.97</v>
      </c>
      <c r="E279" s="154">
        <v>1.179</v>
      </c>
      <c r="F279" s="155">
        <v>1</v>
      </c>
      <c r="G279" s="156">
        <f t="shared" si="4"/>
        <v>1.179</v>
      </c>
      <c r="H279" s="157">
        <f>ROUND(G279*'2-Calculator'!$C$27,2)</f>
        <v>6354.81</v>
      </c>
      <c r="I279" s="158" t="s">
        <v>18</v>
      </c>
      <c r="J279" s="158" t="s">
        <v>17</v>
      </c>
      <c r="K279" s="159" t="s">
        <v>332</v>
      </c>
      <c r="L279" s="160" t="s">
        <v>333</v>
      </c>
      <c r="M279" s="161"/>
      <c r="O279" s="149"/>
      <c r="P279" s="149"/>
    </row>
    <row r="280" spans="1:16">
      <c r="A280" s="163" t="s">
        <v>404</v>
      </c>
      <c r="B280" s="164" t="s">
        <v>1670</v>
      </c>
      <c r="C280" s="165">
        <v>8.0399999999999991</v>
      </c>
      <c r="D280" s="166">
        <v>1.46</v>
      </c>
      <c r="E280" s="167">
        <v>1.7746</v>
      </c>
      <c r="F280" s="168">
        <v>1</v>
      </c>
      <c r="G280" s="167">
        <f t="shared" si="4"/>
        <v>1.7746</v>
      </c>
      <c r="H280" s="169">
        <f>ROUND(G280*'2-Calculator'!$C$27,2)</f>
        <v>9565.09</v>
      </c>
      <c r="I280" s="170" t="s">
        <v>18</v>
      </c>
      <c r="J280" s="170" t="s">
        <v>17</v>
      </c>
      <c r="K280" s="171" t="s">
        <v>332</v>
      </c>
      <c r="L280" s="172" t="s">
        <v>333</v>
      </c>
      <c r="M280" s="161"/>
      <c r="O280" s="149"/>
      <c r="P280" s="149"/>
    </row>
    <row r="281" spans="1:16">
      <c r="A281" s="173" t="s">
        <v>405</v>
      </c>
      <c r="B281" s="174" t="s">
        <v>1671</v>
      </c>
      <c r="C281" s="175">
        <v>2.75</v>
      </c>
      <c r="D281" s="176">
        <v>0.47889999999999999</v>
      </c>
      <c r="E281" s="177">
        <v>0.58209999999999995</v>
      </c>
      <c r="F281" s="178">
        <v>1</v>
      </c>
      <c r="G281" s="156">
        <f t="shared" si="4"/>
        <v>0.58209999999999995</v>
      </c>
      <c r="H281" s="157">
        <f>ROUND(G281*'2-Calculator'!$C$27,2)</f>
        <v>3137.52</v>
      </c>
      <c r="I281" s="179" t="s">
        <v>18</v>
      </c>
      <c r="J281" s="179" t="s">
        <v>17</v>
      </c>
      <c r="K281" s="180" t="s">
        <v>332</v>
      </c>
      <c r="L281" s="181" t="s">
        <v>333</v>
      </c>
      <c r="M281" s="161"/>
      <c r="O281" s="149"/>
      <c r="P281" s="149"/>
    </row>
    <row r="282" spans="1:16">
      <c r="A282" s="150" t="s">
        <v>406</v>
      </c>
      <c r="B282" s="151" t="s">
        <v>1671</v>
      </c>
      <c r="C282" s="152">
        <v>3.66</v>
      </c>
      <c r="D282" s="153">
        <v>0.68049999999999999</v>
      </c>
      <c r="E282" s="154">
        <v>0.82709999999999995</v>
      </c>
      <c r="F282" s="155">
        <v>1</v>
      </c>
      <c r="G282" s="156">
        <f t="shared" si="4"/>
        <v>0.82709999999999995</v>
      </c>
      <c r="H282" s="157">
        <f>ROUND(G282*'2-Calculator'!$C$27,2)</f>
        <v>4458.07</v>
      </c>
      <c r="I282" s="158" t="s">
        <v>18</v>
      </c>
      <c r="J282" s="158" t="s">
        <v>17</v>
      </c>
      <c r="K282" s="159" t="s">
        <v>332</v>
      </c>
      <c r="L282" s="160" t="s">
        <v>333</v>
      </c>
      <c r="M282" s="161"/>
      <c r="O282" s="149"/>
      <c r="P282" s="149"/>
    </row>
    <row r="283" spans="1:16">
      <c r="A283" s="150" t="s">
        <v>407</v>
      </c>
      <c r="B283" s="151" t="s">
        <v>1671</v>
      </c>
      <c r="C283" s="152">
        <v>5.12</v>
      </c>
      <c r="D283" s="153">
        <v>0.96189999999999998</v>
      </c>
      <c r="E283" s="154">
        <v>1.1692</v>
      </c>
      <c r="F283" s="155">
        <v>1</v>
      </c>
      <c r="G283" s="156">
        <f t="shared" si="4"/>
        <v>1.1692</v>
      </c>
      <c r="H283" s="157">
        <f>ROUND(G283*'2-Calculator'!$C$27,2)</f>
        <v>6301.99</v>
      </c>
      <c r="I283" s="158" t="s">
        <v>18</v>
      </c>
      <c r="J283" s="158" t="s">
        <v>17</v>
      </c>
      <c r="K283" s="159" t="s">
        <v>332</v>
      </c>
      <c r="L283" s="160" t="s">
        <v>333</v>
      </c>
      <c r="M283" s="161"/>
      <c r="O283" s="149"/>
      <c r="P283" s="149"/>
    </row>
    <row r="284" spans="1:16">
      <c r="A284" s="163" t="s">
        <v>408</v>
      </c>
      <c r="B284" s="164" t="s">
        <v>1671</v>
      </c>
      <c r="C284" s="165">
        <v>7.37</v>
      </c>
      <c r="D284" s="166">
        <v>1.4716</v>
      </c>
      <c r="E284" s="167">
        <v>1.7887</v>
      </c>
      <c r="F284" s="168">
        <v>1</v>
      </c>
      <c r="G284" s="167">
        <f t="shared" si="4"/>
        <v>1.7887</v>
      </c>
      <c r="H284" s="169">
        <f>ROUND(G284*'2-Calculator'!$C$27,2)</f>
        <v>9641.09</v>
      </c>
      <c r="I284" s="170" t="s">
        <v>18</v>
      </c>
      <c r="J284" s="170" t="s">
        <v>17</v>
      </c>
      <c r="K284" s="171" t="s">
        <v>332</v>
      </c>
      <c r="L284" s="172" t="s">
        <v>333</v>
      </c>
      <c r="M284" s="161"/>
      <c r="O284" s="149"/>
      <c r="P284" s="149"/>
    </row>
    <row r="285" spans="1:16">
      <c r="A285" s="173" t="s">
        <v>409</v>
      </c>
      <c r="B285" s="174" t="s">
        <v>1672</v>
      </c>
      <c r="C285" s="175">
        <v>2.42</v>
      </c>
      <c r="D285" s="176">
        <v>0.47110000000000002</v>
      </c>
      <c r="E285" s="177">
        <v>0.5726</v>
      </c>
      <c r="F285" s="178">
        <v>1</v>
      </c>
      <c r="G285" s="156">
        <f t="shared" si="4"/>
        <v>0.5726</v>
      </c>
      <c r="H285" s="157">
        <f>ROUND(G285*'2-Calculator'!$C$27,2)</f>
        <v>3086.31</v>
      </c>
      <c r="I285" s="179" t="s">
        <v>18</v>
      </c>
      <c r="J285" s="179" t="s">
        <v>17</v>
      </c>
      <c r="K285" s="180" t="s">
        <v>332</v>
      </c>
      <c r="L285" s="181" t="s">
        <v>333</v>
      </c>
      <c r="M285" s="161"/>
      <c r="O285" s="149"/>
      <c r="P285" s="149"/>
    </row>
    <row r="286" spans="1:16">
      <c r="A286" s="150" t="s">
        <v>410</v>
      </c>
      <c r="B286" s="151" t="s">
        <v>1672</v>
      </c>
      <c r="C286" s="152">
        <v>3.13</v>
      </c>
      <c r="D286" s="153">
        <v>0.62009999999999998</v>
      </c>
      <c r="E286" s="154">
        <v>0.75370000000000004</v>
      </c>
      <c r="F286" s="155">
        <v>1</v>
      </c>
      <c r="G286" s="156">
        <f t="shared" si="4"/>
        <v>0.75370000000000004</v>
      </c>
      <c r="H286" s="157">
        <f>ROUND(G286*'2-Calculator'!$C$27,2)</f>
        <v>4062.44</v>
      </c>
      <c r="I286" s="158" t="s">
        <v>18</v>
      </c>
      <c r="J286" s="158" t="s">
        <v>17</v>
      </c>
      <c r="K286" s="159" t="s">
        <v>332</v>
      </c>
      <c r="L286" s="160" t="s">
        <v>333</v>
      </c>
      <c r="M286" s="161"/>
      <c r="O286" s="149"/>
      <c r="P286" s="149"/>
    </row>
    <row r="287" spans="1:16">
      <c r="A287" s="150" t="s">
        <v>411</v>
      </c>
      <c r="B287" s="151" t="s">
        <v>1672</v>
      </c>
      <c r="C287" s="152">
        <v>4.68</v>
      </c>
      <c r="D287" s="153">
        <v>0.8851</v>
      </c>
      <c r="E287" s="154">
        <v>1.0758000000000001</v>
      </c>
      <c r="F287" s="155">
        <v>1</v>
      </c>
      <c r="G287" s="156">
        <f t="shared" si="4"/>
        <v>1.0758000000000001</v>
      </c>
      <c r="H287" s="157">
        <f>ROUND(G287*'2-Calculator'!$C$27,2)</f>
        <v>5798.56</v>
      </c>
      <c r="I287" s="158" t="s">
        <v>18</v>
      </c>
      <c r="J287" s="158" t="s">
        <v>17</v>
      </c>
      <c r="K287" s="159" t="s">
        <v>332</v>
      </c>
      <c r="L287" s="160" t="s">
        <v>333</v>
      </c>
      <c r="M287" s="161"/>
      <c r="O287" s="149"/>
      <c r="P287" s="149"/>
    </row>
    <row r="288" spans="1:16">
      <c r="A288" s="163" t="s">
        <v>412</v>
      </c>
      <c r="B288" s="164" t="s">
        <v>1672</v>
      </c>
      <c r="C288" s="165">
        <v>8.07</v>
      </c>
      <c r="D288" s="166">
        <v>1.5133000000000001</v>
      </c>
      <c r="E288" s="167">
        <v>1.8393999999999999</v>
      </c>
      <c r="F288" s="168">
        <v>1</v>
      </c>
      <c r="G288" s="167">
        <f t="shared" si="4"/>
        <v>1.8393999999999999</v>
      </c>
      <c r="H288" s="169">
        <f>ROUND(G288*'2-Calculator'!$C$27,2)</f>
        <v>9914.3700000000008</v>
      </c>
      <c r="I288" s="170" t="s">
        <v>18</v>
      </c>
      <c r="J288" s="170" t="s">
        <v>17</v>
      </c>
      <c r="K288" s="171" t="s">
        <v>332</v>
      </c>
      <c r="L288" s="172" t="s">
        <v>333</v>
      </c>
      <c r="M288" s="161"/>
      <c r="O288" s="149"/>
      <c r="P288" s="149"/>
    </row>
    <row r="289" spans="1:16">
      <c r="A289" s="173" t="s">
        <v>413</v>
      </c>
      <c r="B289" s="174" t="s">
        <v>1673</v>
      </c>
      <c r="C289" s="175">
        <v>2.2400000000000002</v>
      </c>
      <c r="D289" s="176">
        <v>0.4531</v>
      </c>
      <c r="E289" s="177">
        <v>0.55069999999999997</v>
      </c>
      <c r="F289" s="178">
        <v>1</v>
      </c>
      <c r="G289" s="156">
        <f t="shared" si="4"/>
        <v>0.55069999999999997</v>
      </c>
      <c r="H289" s="157">
        <f>ROUND(G289*'2-Calculator'!$C$27,2)</f>
        <v>2968.27</v>
      </c>
      <c r="I289" s="179" t="s">
        <v>18</v>
      </c>
      <c r="J289" s="179" t="s">
        <v>17</v>
      </c>
      <c r="K289" s="180" t="s">
        <v>332</v>
      </c>
      <c r="L289" s="181" t="s">
        <v>333</v>
      </c>
      <c r="M289" s="161"/>
      <c r="O289" s="149"/>
      <c r="P289" s="149"/>
    </row>
    <row r="290" spans="1:16">
      <c r="A290" s="150" t="s">
        <v>414</v>
      </c>
      <c r="B290" s="151" t="s">
        <v>1673</v>
      </c>
      <c r="C290" s="152">
        <v>2.89</v>
      </c>
      <c r="D290" s="153">
        <v>0.57369999999999999</v>
      </c>
      <c r="E290" s="154">
        <v>0.69730000000000003</v>
      </c>
      <c r="F290" s="155">
        <v>1</v>
      </c>
      <c r="G290" s="156">
        <f t="shared" si="4"/>
        <v>0.69730000000000003</v>
      </c>
      <c r="H290" s="157">
        <f>ROUND(G290*'2-Calculator'!$C$27,2)</f>
        <v>3758.45</v>
      </c>
      <c r="I290" s="158" t="s">
        <v>18</v>
      </c>
      <c r="J290" s="158" t="s">
        <v>17</v>
      </c>
      <c r="K290" s="159" t="s">
        <v>332</v>
      </c>
      <c r="L290" s="160" t="s">
        <v>333</v>
      </c>
      <c r="M290" s="161"/>
      <c r="O290" s="149"/>
      <c r="P290" s="149"/>
    </row>
    <row r="291" spans="1:16">
      <c r="A291" s="150" t="s">
        <v>415</v>
      </c>
      <c r="B291" s="151" t="s">
        <v>1673</v>
      </c>
      <c r="C291" s="152">
        <v>3.78</v>
      </c>
      <c r="D291" s="153">
        <v>0.74750000000000005</v>
      </c>
      <c r="E291" s="154">
        <v>0.90859999999999996</v>
      </c>
      <c r="F291" s="155">
        <v>1</v>
      </c>
      <c r="G291" s="156">
        <f t="shared" si="4"/>
        <v>0.90859999999999996</v>
      </c>
      <c r="H291" s="157">
        <f>ROUND(G291*'2-Calculator'!$C$27,2)</f>
        <v>4897.3500000000004</v>
      </c>
      <c r="I291" s="158" t="s">
        <v>18</v>
      </c>
      <c r="J291" s="158" t="s">
        <v>17</v>
      </c>
      <c r="K291" s="159" t="s">
        <v>332</v>
      </c>
      <c r="L291" s="160" t="s">
        <v>333</v>
      </c>
      <c r="M291" s="161"/>
      <c r="O291" s="149"/>
      <c r="P291" s="149"/>
    </row>
    <row r="292" spans="1:16">
      <c r="A292" s="163" t="s">
        <v>416</v>
      </c>
      <c r="B292" s="164" t="s">
        <v>1673</v>
      </c>
      <c r="C292" s="165">
        <v>5.82</v>
      </c>
      <c r="D292" s="166">
        <v>1.2031000000000001</v>
      </c>
      <c r="E292" s="167">
        <v>1.4622999999999999</v>
      </c>
      <c r="F292" s="168">
        <v>1</v>
      </c>
      <c r="G292" s="167">
        <f t="shared" si="4"/>
        <v>1.4622999999999999</v>
      </c>
      <c r="H292" s="169">
        <f>ROUND(G292*'2-Calculator'!$C$27,2)</f>
        <v>7881.8</v>
      </c>
      <c r="I292" s="170" t="s">
        <v>18</v>
      </c>
      <c r="J292" s="170" t="s">
        <v>17</v>
      </c>
      <c r="K292" s="171" t="s">
        <v>332</v>
      </c>
      <c r="L292" s="172" t="s">
        <v>333</v>
      </c>
      <c r="M292" s="161"/>
      <c r="O292" s="149"/>
      <c r="P292" s="149"/>
    </row>
    <row r="293" spans="1:16">
      <c r="A293" s="173" t="s">
        <v>417</v>
      </c>
      <c r="B293" s="174" t="s">
        <v>1516</v>
      </c>
      <c r="C293" s="175">
        <v>4.9400000000000004</v>
      </c>
      <c r="D293" s="176">
        <v>3.2688000000000001</v>
      </c>
      <c r="E293" s="177">
        <v>3.9731000000000001</v>
      </c>
      <c r="F293" s="178">
        <v>1</v>
      </c>
      <c r="G293" s="156">
        <f t="shared" si="4"/>
        <v>3.9731000000000001</v>
      </c>
      <c r="H293" s="157">
        <f>ROUND(G293*'2-Calculator'!$C$27,2)</f>
        <v>21415.01</v>
      </c>
      <c r="I293" s="179" t="s">
        <v>18</v>
      </c>
      <c r="J293" s="179" t="s">
        <v>17</v>
      </c>
      <c r="K293" s="180" t="s">
        <v>151</v>
      </c>
      <c r="L293" s="181" t="s">
        <v>418</v>
      </c>
      <c r="M293" s="161"/>
      <c r="O293" s="149"/>
      <c r="P293" s="149"/>
    </row>
    <row r="294" spans="1:16">
      <c r="A294" s="150" t="s">
        <v>419</v>
      </c>
      <c r="B294" s="151" t="s">
        <v>1516</v>
      </c>
      <c r="C294" s="152">
        <v>6.72</v>
      </c>
      <c r="D294" s="153">
        <v>3.9918</v>
      </c>
      <c r="E294" s="154">
        <v>4.8518999999999997</v>
      </c>
      <c r="F294" s="155">
        <v>1</v>
      </c>
      <c r="G294" s="156">
        <f t="shared" si="4"/>
        <v>4.8518999999999997</v>
      </c>
      <c r="H294" s="157">
        <f>ROUND(G294*'2-Calculator'!$C$27,2)</f>
        <v>26151.74</v>
      </c>
      <c r="I294" s="158" t="s">
        <v>18</v>
      </c>
      <c r="J294" s="158" t="s">
        <v>17</v>
      </c>
      <c r="K294" s="159" t="s">
        <v>151</v>
      </c>
      <c r="L294" s="160" t="s">
        <v>418</v>
      </c>
      <c r="M294" s="161"/>
      <c r="O294" s="149"/>
      <c r="P294" s="149"/>
    </row>
    <row r="295" spans="1:16">
      <c r="A295" s="150" t="s">
        <v>420</v>
      </c>
      <c r="B295" s="151" t="s">
        <v>1516</v>
      </c>
      <c r="C295" s="152">
        <v>10.050000000000001</v>
      </c>
      <c r="D295" s="153">
        <v>5.2793999999999999</v>
      </c>
      <c r="E295" s="154">
        <v>6.4169</v>
      </c>
      <c r="F295" s="155">
        <v>1</v>
      </c>
      <c r="G295" s="156">
        <f t="shared" si="4"/>
        <v>6.4169</v>
      </c>
      <c r="H295" s="157">
        <f>ROUND(G295*'2-Calculator'!$C$27,2)</f>
        <v>34587.089999999997</v>
      </c>
      <c r="I295" s="158" t="s">
        <v>18</v>
      </c>
      <c r="J295" s="158" t="s">
        <v>17</v>
      </c>
      <c r="K295" s="159" t="s">
        <v>151</v>
      </c>
      <c r="L295" s="160" t="s">
        <v>418</v>
      </c>
      <c r="M295" s="161"/>
      <c r="O295" s="149"/>
      <c r="P295" s="149"/>
    </row>
    <row r="296" spans="1:16">
      <c r="A296" s="163" t="s">
        <v>421</v>
      </c>
      <c r="B296" s="164" t="s">
        <v>1516</v>
      </c>
      <c r="C296" s="165">
        <v>25.68</v>
      </c>
      <c r="D296" s="166">
        <v>10.0518</v>
      </c>
      <c r="E296" s="167">
        <v>12.217700000000001</v>
      </c>
      <c r="F296" s="168">
        <v>1</v>
      </c>
      <c r="G296" s="167">
        <f t="shared" si="4"/>
        <v>12.217700000000001</v>
      </c>
      <c r="H296" s="169">
        <f>ROUND(G296*'2-Calculator'!$C$27,2)</f>
        <v>65853.399999999994</v>
      </c>
      <c r="I296" s="170" t="s">
        <v>18</v>
      </c>
      <c r="J296" s="170" t="s">
        <v>17</v>
      </c>
      <c r="K296" s="171" t="s">
        <v>151</v>
      </c>
      <c r="L296" s="172" t="s">
        <v>418</v>
      </c>
      <c r="M296" s="161"/>
      <c r="O296" s="149"/>
      <c r="P296" s="149"/>
    </row>
    <row r="297" spans="1:16">
      <c r="A297" s="173" t="s">
        <v>422</v>
      </c>
      <c r="B297" s="174" t="s">
        <v>1517</v>
      </c>
      <c r="C297" s="175">
        <v>12.67</v>
      </c>
      <c r="D297" s="176">
        <v>10.639200000000001</v>
      </c>
      <c r="E297" s="177">
        <v>12.9316</v>
      </c>
      <c r="F297" s="178">
        <v>1</v>
      </c>
      <c r="G297" s="156">
        <f t="shared" si="4"/>
        <v>12.9316</v>
      </c>
      <c r="H297" s="157">
        <f>ROUND(G297*'2-Calculator'!$C$27,2)</f>
        <v>69701.320000000007</v>
      </c>
      <c r="I297" s="179" t="s">
        <v>18</v>
      </c>
      <c r="J297" s="179" t="s">
        <v>17</v>
      </c>
      <c r="K297" s="180" t="s">
        <v>151</v>
      </c>
      <c r="L297" s="181" t="s">
        <v>418</v>
      </c>
      <c r="M297" s="161"/>
      <c r="O297" s="149"/>
      <c r="P297" s="149"/>
    </row>
    <row r="298" spans="1:16">
      <c r="A298" s="150" t="s">
        <v>423</v>
      </c>
      <c r="B298" s="151" t="s">
        <v>1517</v>
      </c>
      <c r="C298" s="152">
        <v>17.39</v>
      </c>
      <c r="D298" s="153">
        <v>11.2019</v>
      </c>
      <c r="E298" s="154">
        <v>13.615600000000001</v>
      </c>
      <c r="F298" s="155">
        <v>1</v>
      </c>
      <c r="G298" s="156">
        <f t="shared" si="4"/>
        <v>13.615600000000001</v>
      </c>
      <c r="H298" s="157">
        <f>ROUND(G298*'2-Calculator'!$C$27,2)</f>
        <v>73388.08</v>
      </c>
      <c r="I298" s="158" t="s">
        <v>18</v>
      </c>
      <c r="J298" s="158" t="s">
        <v>17</v>
      </c>
      <c r="K298" s="159" t="s">
        <v>151</v>
      </c>
      <c r="L298" s="160" t="s">
        <v>418</v>
      </c>
      <c r="M298" s="161"/>
      <c r="O298" s="149"/>
      <c r="P298" s="149"/>
    </row>
    <row r="299" spans="1:16">
      <c r="A299" s="150" t="s">
        <v>424</v>
      </c>
      <c r="B299" s="151" t="s">
        <v>1517</v>
      </c>
      <c r="C299" s="152">
        <v>26.27</v>
      </c>
      <c r="D299" s="153">
        <v>17.392399999999999</v>
      </c>
      <c r="E299" s="154">
        <v>21.139900000000001</v>
      </c>
      <c r="F299" s="155">
        <v>1</v>
      </c>
      <c r="G299" s="156">
        <f t="shared" si="4"/>
        <v>21.139900000000001</v>
      </c>
      <c r="H299" s="157">
        <f>ROUND(G299*'2-Calculator'!$C$27,2)</f>
        <v>113944.06</v>
      </c>
      <c r="I299" s="158" t="s">
        <v>18</v>
      </c>
      <c r="J299" s="158" t="s">
        <v>17</v>
      </c>
      <c r="K299" s="159" t="s">
        <v>151</v>
      </c>
      <c r="L299" s="160" t="s">
        <v>418</v>
      </c>
      <c r="M299" s="161"/>
      <c r="O299" s="149"/>
      <c r="P299" s="149"/>
    </row>
    <row r="300" spans="1:16">
      <c r="A300" s="163" t="s">
        <v>425</v>
      </c>
      <c r="B300" s="164" t="s">
        <v>1517</v>
      </c>
      <c r="C300" s="165">
        <v>38.28</v>
      </c>
      <c r="D300" s="166">
        <v>23.3065</v>
      </c>
      <c r="E300" s="167">
        <v>28.328299999999999</v>
      </c>
      <c r="F300" s="168">
        <v>1</v>
      </c>
      <c r="G300" s="167">
        <f t="shared" si="4"/>
        <v>28.328299999999999</v>
      </c>
      <c r="H300" s="169">
        <f>ROUND(G300*'2-Calculator'!$C$27,2)</f>
        <v>152689.54</v>
      </c>
      <c r="I300" s="170" t="s">
        <v>18</v>
      </c>
      <c r="J300" s="170" t="s">
        <v>17</v>
      </c>
      <c r="K300" s="171" t="s">
        <v>151</v>
      </c>
      <c r="L300" s="172" t="s">
        <v>418</v>
      </c>
      <c r="M300" s="161"/>
      <c r="O300" s="149"/>
      <c r="P300" s="149"/>
    </row>
    <row r="301" spans="1:16">
      <c r="A301" s="173" t="s">
        <v>426</v>
      </c>
      <c r="B301" s="174" t="s">
        <v>1674</v>
      </c>
      <c r="C301" s="175">
        <v>6.99</v>
      </c>
      <c r="D301" s="176">
        <v>4.1893000000000002</v>
      </c>
      <c r="E301" s="177">
        <v>5.0919999999999996</v>
      </c>
      <c r="F301" s="178">
        <v>1</v>
      </c>
      <c r="G301" s="156">
        <f t="shared" si="4"/>
        <v>5.0919999999999996</v>
      </c>
      <c r="H301" s="157">
        <f>ROUND(G301*'2-Calculator'!$C$27,2)</f>
        <v>27445.88</v>
      </c>
      <c r="I301" s="179" t="s">
        <v>18</v>
      </c>
      <c r="J301" s="179" t="s">
        <v>17</v>
      </c>
      <c r="K301" s="180" t="s">
        <v>151</v>
      </c>
      <c r="L301" s="181" t="s">
        <v>418</v>
      </c>
      <c r="M301" s="161"/>
      <c r="O301" s="149"/>
      <c r="P301" s="149"/>
    </row>
    <row r="302" spans="1:16">
      <c r="A302" s="150" t="s">
        <v>427</v>
      </c>
      <c r="B302" s="151" t="s">
        <v>1674</v>
      </c>
      <c r="C302" s="152">
        <v>8.7100000000000009</v>
      </c>
      <c r="D302" s="153">
        <v>5.0270000000000001</v>
      </c>
      <c r="E302" s="154">
        <v>6.1101999999999999</v>
      </c>
      <c r="F302" s="155">
        <v>1</v>
      </c>
      <c r="G302" s="156">
        <f t="shared" si="4"/>
        <v>6.1101999999999999</v>
      </c>
      <c r="H302" s="157">
        <f>ROUND(G302*'2-Calculator'!$C$27,2)</f>
        <v>32933.980000000003</v>
      </c>
      <c r="I302" s="158" t="s">
        <v>18</v>
      </c>
      <c r="J302" s="158" t="s">
        <v>17</v>
      </c>
      <c r="K302" s="159" t="s">
        <v>151</v>
      </c>
      <c r="L302" s="160" t="s">
        <v>418</v>
      </c>
      <c r="M302" s="161"/>
      <c r="O302" s="149"/>
      <c r="P302" s="149"/>
    </row>
    <row r="303" spans="1:16">
      <c r="A303" s="150" t="s">
        <v>428</v>
      </c>
      <c r="B303" s="151" t="s">
        <v>1674</v>
      </c>
      <c r="C303" s="152">
        <v>12.17</v>
      </c>
      <c r="D303" s="153">
        <v>6.3007999999999997</v>
      </c>
      <c r="E303" s="154">
        <v>7.6584000000000003</v>
      </c>
      <c r="F303" s="155">
        <v>1</v>
      </c>
      <c r="G303" s="156">
        <f t="shared" si="4"/>
        <v>7.6584000000000003</v>
      </c>
      <c r="H303" s="157">
        <f>ROUND(G303*'2-Calculator'!$C$27,2)</f>
        <v>41278.78</v>
      </c>
      <c r="I303" s="158" t="s">
        <v>18</v>
      </c>
      <c r="J303" s="158" t="s">
        <v>17</v>
      </c>
      <c r="K303" s="159" t="s">
        <v>151</v>
      </c>
      <c r="L303" s="160" t="s">
        <v>418</v>
      </c>
      <c r="M303" s="161"/>
      <c r="O303" s="149"/>
      <c r="P303" s="149"/>
    </row>
    <row r="304" spans="1:16">
      <c r="A304" s="163" t="s">
        <v>429</v>
      </c>
      <c r="B304" s="164" t="s">
        <v>1674</v>
      </c>
      <c r="C304" s="165">
        <v>20.04</v>
      </c>
      <c r="D304" s="166">
        <v>9.2262000000000004</v>
      </c>
      <c r="E304" s="167">
        <v>11.2142</v>
      </c>
      <c r="F304" s="168">
        <v>1</v>
      </c>
      <c r="G304" s="167">
        <f t="shared" si="4"/>
        <v>11.2142</v>
      </c>
      <c r="H304" s="169">
        <f>ROUND(G304*'2-Calculator'!$C$27,2)</f>
        <v>60444.54</v>
      </c>
      <c r="I304" s="170" t="s">
        <v>18</v>
      </c>
      <c r="J304" s="170" t="s">
        <v>17</v>
      </c>
      <c r="K304" s="171" t="s">
        <v>151</v>
      </c>
      <c r="L304" s="172" t="s">
        <v>418</v>
      </c>
      <c r="M304" s="161"/>
      <c r="O304" s="149"/>
      <c r="P304" s="149"/>
    </row>
    <row r="305" spans="1:16">
      <c r="A305" s="173" t="s">
        <v>430</v>
      </c>
      <c r="B305" s="174" t="s">
        <v>1675</v>
      </c>
      <c r="C305" s="175">
        <v>5.28</v>
      </c>
      <c r="D305" s="176">
        <v>3.7391000000000001</v>
      </c>
      <c r="E305" s="177">
        <v>4.5448000000000004</v>
      </c>
      <c r="F305" s="178">
        <v>1</v>
      </c>
      <c r="G305" s="156">
        <f t="shared" si="4"/>
        <v>4.5448000000000004</v>
      </c>
      <c r="H305" s="157">
        <f>ROUND(G305*'2-Calculator'!$C$27,2)</f>
        <v>24496.47</v>
      </c>
      <c r="I305" s="179" t="s">
        <v>18</v>
      </c>
      <c r="J305" s="179" t="s">
        <v>17</v>
      </c>
      <c r="K305" s="180" t="s">
        <v>151</v>
      </c>
      <c r="L305" s="181" t="s">
        <v>418</v>
      </c>
      <c r="M305" s="161"/>
      <c r="O305" s="149"/>
      <c r="P305" s="149"/>
    </row>
    <row r="306" spans="1:16">
      <c r="A306" s="150" t="s">
        <v>431</v>
      </c>
      <c r="B306" s="151" t="s">
        <v>1675</v>
      </c>
      <c r="C306" s="152">
        <v>6.34</v>
      </c>
      <c r="D306" s="153">
        <v>4.1435000000000004</v>
      </c>
      <c r="E306" s="154">
        <v>5.0362999999999998</v>
      </c>
      <c r="F306" s="155">
        <v>1</v>
      </c>
      <c r="G306" s="156">
        <f t="shared" si="4"/>
        <v>5.0362999999999998</v>
      </c>
      <c r="H306" s="157">
        <f>ROUND(G306*'2-Calculator'!$C$27,2)</f>
        <v>27145.66</v>
      </c>
      <c r="I306" s="158" t="s">
        <v>18</v>
      </c>
      <c r="J306" s="158" t="s">
        <v>17</v>
      </c>
      <c r="K306" s="159" t="s">
        <v>151</v>
      </c>
      <c r="L306" s="160" t="s">
        <v>418</v>
      </c>
      <c r="M306" s="161"/>
      <c r="O306" s="149"/>
      <c r="P306" s="149"/>
    </row>
    <row r="307" spans="1:16">
      <c r="A307" s="150" t="s">
        <v>432</v>
      </c>
      <c r="B307" s="151" t="s">
        <v>1675</v>
      </c>
      <c r="C307" s="152">
        <v>9.3800000000000008</v>
      </c>
      <c r="D307" s="153">
        <v>5.2594000000000003</v>
      </c>
      <c r="E307" s="154">
        <v>6.3925999999999998</v>
      </c>
      <c r="F307" s="155">
        <v>1</v>
      </c>
      <c r="G307" s="156">
        <f t="shared" si="4"/>
        <v>6.3925999999999998</v>
      </c>
      <c r="H307" s="157">
        <f>ROUND(G307*'2-Calculator'!$C$27,2)</f>
        <v>34456.11</v>
      </c>
      <c r="I307" s="158" t="s">
        <v>18</v>
      </c>
      <c r="J307" s="158" t="s">
        <v>17</v>
      </c>
      <c r="K307" s="159" t="s">
        <v>151</v>
      </c>
      <c r="L307" s="160" t="s">
        <v>418</v>
      </c>
      <c r="M307" s="161"/>
      <c r="O307" s="149"/>
      <c r="P307" s="149"/>
    </row>
    <row r="308" spans="1:16">
      <c r="A308" s="163" t="s">
        <v>433</v>
      </c>
      <c r="B308" s="164" t="s">
        <v>1675</v>
      </c>
      <c r="C308" s="165">
        <v>15.67</v>
      </c>
      <c r="D308" s="166">
        <v>7.9927999999999999</v>
      </c>
      <c r="E308" s="167">
        <v>9.7149999999999999</v>
      </c>
      <c r="F308" s="168">
        <v>1</v>
      </c>
      <c r="G308" s="167">
        <f t="shared" si="4"/>
        <v>9.7149999999999999</v>
      </c>
      <c r="H308" s="169">
        <f>ROUND(G308*'2-Calculator'!$C$27,2)</f>
        <v>52363.85</v>
      </c>
      <c r="I308" s="170" t="s">
        <v>18</v>
      </c>
      <c r="J308" s="170" t="s">
        <v>17</v>
      </c>
      <c r="K308" s="171" t="s">
        <v>151</v>
      </c>
      <c r="L308" s="172" t="s">
        <v>418</v>
      </c>
      <c r="M308" s="161"/>
      <c r="O308" s="149"/>
      <c r="P308" s="149"/>
    </row>
    <row r="309" spans="1:16">
      <c r="A309" s="173" t="s">
        <v>434</v>
      </c>
      <c r="B309" s="174" t="s">
        <v>1676</v>
      </c>
      <c r="C309" s="175">
        <v>7.23</v>
      </c>
      <c r="D309" s="176">
        <v>3.8214000000000001</v>
      </c>
      <c r="E309" s="177">
        <v>4.6448</v>
      </c>
      <c r="F309" s="178">
        <v>1</v>
      </c>
      <c r="G309" s="156">
        <f t="shared" si="4"/>
        <v>4.6448</v>
      </c>
      <c r="H309" s="157">
        <f>ROUND(G309*'2-Calculator'!$C$27,2)</f>
        <v>25035.47</v>
      </c>
      <c r="I309" s="179" t="s">
        <v>18</v>
      </c>
      <c r="J309" s="179" t="s">
        <v>17</v>
      </c>
      <c r="K309" s="180" t="s">
        <v>151</v>
      </c>
      <c r="L309" s="181" t="s">
        <v>418</v>
      </c>
      <c r="M309" s="161"/>
      <c r="O309" s="149"/>
      <c r="P309" s="149"/>
    </row>
    <row r="310" spans="1:16">
      <c r="A310" s="150" t="s">
        <v>435</v>
      </c>
      <c r="B310" s="151" t="s">
        <v>1676</v>
      </c>
      <c r="C310" s="152">
        <v>8.81</v>
      </c>
      <c r="D310" s="153">
        <v>4.4363000000000001</v>
      </c>
      <c r="E310" s="154">
        <v>5.3921999999999999</v>
      </c>
      <c r="F310" s="155">
        <v>1</v>
      </c>
      <c r="G310" s="156">
        <f t="shared" si="4"/>
        <v>5.3921999999999999</v>
      </c>
      <c r="H310" s="157">
        <f>ROUND(G310*'2-Calculator'!$C$27,2)</f>
        <v>29063.96</v>
      </c>
      <c r="I310" s="158" t="s">
        <v>18</v>
      </c>
      <c r="J310" s="158" t="s">
        <v>17</v>
      </c>
      <c r="K310" s="159" t="s">
        <v>151</v>
      </c>
      <c r="L310" s="160" t="s">
        <v>418</v>
      </c>
      <c r="M310" s="161"/>
      <c r="O310" s="149"/>
      <c r="P310" s="149"/>
    </row>
    <row r="311" spans="1:16">
      <c r="A311" s="150" t="s">
        <v>436</v>
      </c>
      <c r="B311" s="151" t="s">
        <v>1676</v>
      </c>
      <c r="C311" s="152">
        <v>11.03</v>
      </c>
      <c r="D311" s="153">
        <v>5.3532000000000002</v>
      </c>
      <c r="E311" s="154">
        <v>6.5067000000000004</v>
      </c>
      <c r="F311" s="155">
        <v>1</v>
      </c>
      <c r="G311" s="156">
        <f t="shared" si="4"/>
        <v>6.5067000000000004</v>
      </c>
      <c r="H311" s="157">
        <f>ROUND(G311*'2-Calculator'!$C$27,2)</f>
        <v>35071.11</v>
      </c>
      <c r="I311" s="158" t="s">
        <v>18</v>
      </c>
      <c r="J311" s="158" t="s">
        <v>17</v>
      </c>
      <c r="K311" s="159" t="s">
        <v>151</v>
      </c>
      <c r="L311" s="160" t="s">
        <v>418</v>
      </c>
      <c r="M311" s="161"/>
      <c r="O311" s="149"/>
      <c r="P311" s="149"/>
    </row>
    <row r="312" spans="1:16">
      <c r="A312" s="163" t="s">
        <v>437</v>
      </c>
      <c r="B312" s="164" t="s">
        <v>1676</v>
      </c>
      <c r="C312" s="165">
        <v>15.11</v>
      </c>
      <c r="D312" s="166">
        <v>7.2454000000000001</v>
      </c>
      <c r="E312" s="167">
        <v>8.8065999999999995</v>
      </c>
      <c r="F312" s="168">
        <v>1</v>
      </c>
      <c r="G312" s="167">
        <f t="shared" si="4"/>
        <v>8.8065999999999995</v>
      </c>
      <c r="H312" s="169">
        <f>ROUND(G312*'2-Calculator'!$C$27,2)</f>
        <v>47467.57</v>
      </c>
      <c r="I312" s="170" t="s">
        <v>18</v>
      </c>
      <c r="J312" s="170" t="s">
        <v>17</v>
      </c>
      <c r="K312" s="171" t="s">
        <v>151</v>
      </c>
      <c r="L312" s="172" t="s">
        <v>418</v>
      </c>
      <c r="M312" s="161"/>
      <c r="O312" s="149"/>
      <c r="P312" s="149"/>
    </row>
    <row r="313" spans="1:16">
      <c r="A313" s="173" t="s">
        <v>438</v>
      </c>
      <c r="B313" s="174" t="s">
        <v>1677</v>
      </c>
      <c r="C313" s="175">
        <v>5.56</v>
      </c>
      <c r="D313" s="176">
        <v>3.3273000000000001</v>
      </c>
      <c r="E313" s="177">
        <v>4.0442</v>
      </c>
      <c r="F313" s="178">
        <v>1</v>
      </c>
      <c r="G313" s="156">
        <f t="shared" si="4"/>
        <v>4.0442</v>
      </c>
      <c r="H313" s="157">
        <f>ROUND(G313*'2-Calculator'!$C$27,2)</f>
        <v>21798.240000000002</v>
      </c>
      <c r="I313" s="179" t="s">
        <v>18</v>
      </c>
      <c r="J313" s="179" t="s">
        <v>17</v>
      </c>
      <c r="K313" s="180" t="s">
        <v>151</v>
      </c>
      <c r="L313" s="181" t="s">
        <v>418</v>
      </c>
      <c r="M313" s="161"/>
      <c r="O313" s="149"/>
      <c r="P313" s="149"/>
    </row>
    <row r="314" spans="1:16">
      <c r="A314" s="150" t="s">
        <v>439</v>
      </c>
      <c r="B314" s="151" t="s">
        <v>1677</v>
      </c>
      <c r="C314" s="152">
        <v>6.62</v>
      </c>
      <c r="D314" s="153">
        <v>3.7113999999999998</v>
      </c>
      <c r="E314" s="154">
        <v>4.5110999999999999</v>
      </c>
      <c r="F314" s="155">
        <v>1</v>
      </c>
      <c r="G314" s="156">
        <f t="shared" si="4"/>
        <v>4.5110999999999999</v>
      </c>
      <c r="H314" s="157">
        <f>ROUND(G314*'2-Calculator'!$C$27,2)</f>
        <v>24314.83</v>
      </c>
      <c r="I314" s="158" t="s">
        <v>18</v>
      </c>
      <c r="J314" s="158" t="s">
        <v>17</v>
      </c>
      <c r="K314" s="159" t="s">
        <v>151</v>
      </c>
      <c r="L314" s="160" t="s">
        <v>418</v>
      </c>
      <c r="M314" s="161"/>
      <c r="O314" s="149"/>
      <c r="P314" s="149"/>
    </row>
    <row r="315" spans="1:16">
      <c r="A315" s="150" t="s">
        <v>440</v>
      </c>
      <c r="B315" s="151" t="s">
        <v>1677</v>
      </c>
      <c r="C315" s="152">
        <v>8.83</v>
      </c>
      <c r="D315" s="153">
        <v>4.4337999999999997</v>
      </c>
      <c r="E315" s="154">
        <v>5.3891</v>
      </c>
      <c r="F315" s="155">
        <v>1</v>
      </c>
      <c r="G315" s="156">
        <f t="shared" si="4"/>
        <v>5.3891</v>
      </c>
      <c r="H315" s="157">
        <f>ROUND(G315*'2-Calculator'!$C$27,2)</f>
        <v>29047.25</v>
      </c>
      <c r="I315" s="158" t="s">
        <v>18</v>
      </c>
      <c r="J315" s="158" t="s">
        <v>17</v>
      </c>
      <c r="K315" s="159" t="s">
        <v>151</v>
      </c>
      <c r="L315" s="160" t="s">
        <v>418</v>
      </c>
      <c r="M315" s="161"/>
      <c r="O315" s="149"/>
      <c r="P315" s="149"/>
    </row>
    <row r="316" spans="1:16">
      <c r="A316" s="163" t="s">
        <v>441</v>
      </c>
      <c r="B316" s="164" t="s">
        <v>1677</v>
      </c>
      <c r="C316" s="165">
        <v>13.9</v>
      </c>
      <c r="D316" s="166">
        <v>6.5000999999999998</v>
      </c>
      <c r="E316" s="167">
        <v>7.9006999999999996</v>
      </c>
      <c r="F316" s="168">
        <v>1</v>
      </c>
      <c r="G316" s="167">
        <f t="shared" si="4"/>
        <v>7.9006999999999996</v>
      </c>
      <c r="H316" s="169">
        <f>ROUND(G316*'2-Calculator'!$C$27,2)</f>
        <v>42584.77</v>
      </c>
      <c r="I316" s="170" t="s">
        <v>18</v>
      </c>
      <c r="J316" s="170" t="s">
        <v>17</v>
      </c>
      <c r="K316" s="171" t="s">
        <v>151</v>
      </c>
      <c r="L316" s="172" t="s">
        <v>418</v>
      </c>
      <c r="M316" s="161"/>
      <c r="O316" s="149"/>
      <c r="P316" s="149"/>
    </row>
    <row r="317" spans="1:16">
      <c r="A317" s="173" t="s">
        <v>442</v>
      </c>
      <c r="B317" s="174" t="s">
        <v>1678</v>
      </c>
      <c r="C317" s="175">
        <v>3.9</v>
      </c>
      <c r="D317" s="176">
        <v>2.8033999999999999</v>
      </c>
      <c r="E317" s="177">
        <v>3.4074</v>
      </c>
      <c r="F317" s="178">
        <v>1</v>
      </c>
      <c r="G317" s="156">
        <f t="shared" si="4"/>
        <v>3.4074</v>
      </c>
      <c r="H317" s="157">
        <f>ROUND(G317*'2-Calculator'!$C$27,2)</f>
        <v>18365.89</v>
      </c>
      <c r="I317" s="179" t="s">
        <v>18</v>
      </c>
      <c r="J317" s="179" t="s">
        <v>17</v>
      </c>
      <c r="K317" s="180" t="s">
        <v>151</v>
      </c>
      <c r="L317" s="181" t="s">
        <v>418</v>
      </c>
      <c r="M317" s="161"/>
      <c r="O317" s="149"/>
      <c r="P317" s="149"/>
    </row>
    <row r="318" spans="1:16">
      <c r="A318" s="150" t="s">
        <v>443</v>
      </c>
      <c r="B318" s="151" t="s">
        <v>1678</v>
      </c>
      <c r="C318" s="152">
        <v>4.5999999999999996</v>
      </c>
      <c r="D318" s="153">
        <v>2.8639999999999999</v>
      </c>
      <c r="E318" s="154">
        <v>3.4811000000000001</v>
      </c>
      <c r="F318" s="155">
        <v>1</v>
      </c>
      <c r="G318" s="156">
        <f t="shared" si="4"/>
        <v>3.4811000000000001</v>
      </c>
      <c r="H318" s="157">
        <f>ROUND(G318*'2-Calculator'!$C$27,2)</f>
        <v>18763.13</v>
      </c>
      <c r="I318" s="158" t="s">
        <v>18</v>
      </c>
      <c r="J318" s="158" t="s">
        <v>17</v>
      </c>
      <c r="K318" s="159" t="s">
        <v>151</v>
      </c>
      <c r="L318" s="160" t="s">
        <v>418</v>
      </c>
      <c r="M318" s="161"/>
      <c r="O318" s="149"/>
      <c r="P318" s="149"/>
    </row>
    <row r="319" spans="1:16">
      <c r="A319" s="150" t="s">
        <v>444</v>
      </c>
      <c r="B319" s="151" t="s">
        <v>1678</v>
      </c>
      <c r="C319" s="152">
        <v>8.01</v>
      </c>
      <c r="D319" s="153">
        <v>4.2948000000000004</v>
      </c>
      <c r="E319" s="154">
        <v>5.2202000000000002</v>
      </c>
      <c r="F319" s="155">
        <v>1</v>
      </c>
      <c r="G319" s="156">
        <f t="shared" si="4"/>
        <v>5.2202000000000002</v>
      </c>
      <c r="H319" s="157">
        <f>ROUND(G319*'2-Calculator'!$C$27,2)</f>
        <v>28136.880000000001</v>
      </c>
      <c r="I319" s="158" t="s">
        <v>18</v>
      </c>
      <c r="J319" s="158" t="s">
        <v>17</v>
      </c>
      <c r="K319" s="159" t="s">
        <v>151</v>
      </c>
      <c r="L319" s="160" t="s">
        <v>418</v>
      </c>
      <c r="M319" s="161"/>
      <c r="O319" s="149"/>
      <c r="P319" s="149"/>
    </row>
    <row r="320" spans="1:16">
      <c r="A320" s="163" t="s">
        <v>445</v>
      </c>
      <c r="B320" s="164" t="s">
        <v>1678</v>
      </c>
      <c r="C320" s="165">
        <v>15.12</v>
      </c>
      <c r="D320" s="166">
        <v>7.1083999999999996</v>
      </c>
      <c r="E320" s="167">
        <v>8.64</v>
      </c>
      <c r="F320" s="168">
        <v>1</v>
      </c>
      <c r="G320" s="167">
        <f t="shared" si="4"/>
        <v>8.64</v>
      </c>
      <c r="H320" s="169">
        <f>ROUND(G320*'2-Calculator'!$C$27,2)</f>
        <v>46569.599999999999</v>
      </c>
      <c r="I320" s="170" t="s">
        <v>18</v>
      </c>
      <c r="J320" s="170" t="s">
        <v>17</v>
      </c>
      <c r="K320" s="171" t="s">
        <v>151</v>
      </c>
      <c r="L320" s="172" t="s">
        <v>418</v>
      </c>
      <c r="M320" s="161"/>
      <c r="O320" s="149"/>
      <c r="P320" s="149"/>
    </row>
    <row r="321" spans="1:16">
      <c r="A321" s="173" t="s">
        <v>446</v>
      </c>
      <c r="B321" s="174" t="s">
        <v>1518</v>
      </c>
      <c r="C321" s="175">
        <v>2.19</v>
      </c>
      <c r="D321" s="176">
        <v>2.7389999999999999</v>
      </c>
      <c r="E321" s="177">
        <v>3.3292000000000002</v>
      </c>
      <c r="F321" s="178">
        <v>1</v>
      </c>
      <c r="G321" s="156">
        <f t="shared" si="4"/>
        <v>3.3292000000000002</v>
      </c>
      <c r="H321" s="157">
        <f>ROUND(G321*'2-Calculator'!$C$27,2)</f>
        <v>17944.39</v>
      </c>
      <c r="I321" s="179" t="s">
        <v>18</v>
      </c>
      <c r="J321" s="179" t="s">
        <v>17</v>
      </c>
      <c r="K321" s="180" t="s">
        <v>151</v>
      </c>
      <c r="L321" s="181" t="s">
        <v>418</v>
      </c>
      <c r="M321" s="161"/>
      <c r="O321" s="149"/>
      <c r="P321" s="149"/>
    </row>
    <row r="322" spans="1:16">
      <c r="A322" s="150" t="s">
        <v>447</v>
      </c>
      <c r="B322" s="151" t="s">
        <v>1518</v>
      </c>
      <c r="C322" s="152">
        <v>3.41</v>
      </c>
      <c r="D322" s="153">
        <v>2.8515999999999999</v>
      </c>
      <c r="E322" s="154">
        <v>3.4660000000000002</v>
      </c>
      <c r="F322" s="155">
        <v>1</v>
      </c>
      <c r="G322" s="156">
        <f t="shared" si="4"/>
        <v>3.4660000000000002</v>
      </c>
      <c r="H322" s="157">
        <f>ROUND(G322*'2-Calculator'!$C$27,2)</f>
        <v>18681.740000000002</v>
      </c>
      <c r="I322" s="158" t="s">
        <v>18</v>
      </c>
      <c r="J322" s="158" t="s">
        <v>17</v>
      </c>
      <c r="K322" s="159" t="s">
        <v>151</v>
      </c>
      <c r="L322" s="160" t="s">
        <v>418</v>
      </c>
      <c r="M322" s="161"/>
      <c r="O322" s="149"/>
      <c r="P322" s="149"/>
    </row>
    <row r="323" spans="1:16">
      <c r="A323" s="150" t="s">
        <v>448</v>
      </c>
      <c r="B323" s="151" t="s">
        <v>1518</v>
      </c>
      <c r="C323" s="152">
        <v>6.96</v>
      </c>
      <c r="D323" s="153">
        <v>3.7418999999999998</v>
      </c>
      <c r="E323" s="154">
        <v>4.5481999999999996</v>
      </c>
      <c r="F323" s="155">
        <v>1</v>
      </c>
      <c r="G323" s="156">
        <f t="shared" si="4"/>
        <v>4.5481999999999996</v>
      </c>
      <c r="H323" s="157">
        <f>ROUND(G323*'2-Calculator'!$C$27,2)</f>
        <v>24514.799999999999</v>
      </c>
      <c r="I323" s="158" t="s">
        <v>18</v>
      </c>
      <c r="J323" s="158" t="s">
        <v>17</v>
      </c>
      <c r="K323" s="159" t="s">
        <v>151</v>
      </c>
      <c r="L323" s="160" t="s">
        <v>418</v>
      </c>
      <c r="M323" s="161"/>
      <c r="O323" s="149"/>
      <c r="P323" s="149"/>
    </row>
    <row r="324" spans="1:16">
      <c r="A324" s="163" t="s">
        <v>449</v>
      </c>
      <c r="B324" s="164" t="s">
        <v>1518</v>
      </c>
      <c r="C324" s="165">
        <v>12.79</v>
      </c>
      <c r="D324" s="166">
        <v>6.0396999999999998</v>
      </c>
      <c r="E324" s="167">
        <v>7.3411</v>
      </c>
      <c r="F324" s="168">
        <v>1</v>
      </c>
      <c r="G324" s="167">
        <f t="shared" si="4"/>
        <v>7.3411</v>
      </c>
      <c r="H324" s="169">
        <f>ROUND(G324*'2-Calculator'!$C$27,2)</f>
        <v>39568.53</v>
      </c>
      <c r="I324" s="170" t="s">
        <v>18</v>
      </c>
      <c r="J324" s="170" t="s">
        <v>17</v>
      </c>
      <c r="K324" s="171" t="s">
        <v>151</v>
      </c>
      <c r="L324" s="172" t="s">
        <v>418</v>
      </c>
      <c r="M324" s="161"/>
      <c r="O324" s="149"/>
      <c r="P324" s="149"/>
    </row>
    <row r="325" spans="1:16">
      <c r="A325" s="173" t="s">
        <v>450</v>
      </c>
      <c r="B325" s="174" t="s">
        <v>1679</v>
      </c>
      <c r="C325" s="175">
        <v>4.13</v>
      </c>
      <c r="D325" s="176">
        <v>2.0851999999999999</v>
      </c>
      <c r="E325" s="177">
        <v>2.5345</v>
      </c>
      <c r="F325" s="178">
        <v>1</v>
      </c>
      <c r="G325" s="156">
        <f t="shared" si="4"/>
        <v>2.5345</v>
      </c>
      <c r="H325" s="157">
        <f>ROUND(G325*'2-Calculator'!$C$27,2)</f>
        <v>13660.96</v>
      </c>
      <c r="I325" s="179" t="s">
        <v>18</v>
      </c>
      <c r="J325" s="179" t="s">
        <v>17</v>
      </c>
      <c r="K325" s="180" t="s">
        <v>151</v>
      </c>
      <c r="L325" s="181" t="s">
        <v>418</v>
      </c>
      <c r="M325" s="161"/>
      <c r="O325" s="149"/>
      <c r="P325" s="149"/>
    </row>
    <row r="326" spans="1:16">
      <c r="A326" s="150" t="s">
        <v>451</v>
      </c>
      <c r="B326" s="151" t="s">
        <v>1679</v>
      </c>
      <c r="C326" s="152">
        <v>5.29</v>
      </c>
      <c r="D326" s="153">
        <v>2.3262999999999998</v>
      </c>
      <c r="E326" s="154">
        <v>2.8275000000000001</v>
      </c>
      <c r="F326" s="155">
        <v>1</v>
      </c>
      <c r="G326" s="156">
        <f t="shared" si="4"/>
        <v>2.8275000000000001</v>
      </c>
      <c r="H326" s="157">
        <f>ROUND(G326*'2-Calculator'!$C$27,2)</f>
        <v>15240.23</v>
      </c>
      <c r="I326" s="158" t="s">
        <v>18</v>
      </c>
      <c r="J326" s="158" t="s">
        <v>17</v>
      </c>
      <c r="K326" s="159" t="s">
        <v>151</v>
      </c>
      <c r="L326" s="160" t="s">
        <v>418</v>
      </c>
      <c r="M326" s="161"/>
      <c r="O326" s="149"/>
      <c r="P326" s="149"/>
    </row>
    <row r="327" spans="1:16">
      <c r="A327" s="150" t="s">
        <v>452</v>
      </c>
      <c r="B327" s="151" t="s">
        <v>1679</v>
      </c>
      <c r="C327" s="152">
        <v>8.1999999999999993</v>
      </c>
      <c r="D327" s="153">
        <v>2.9133</v>
      </c>
      <c r="E327" s="154">
        <v>3.5409999999999999</v>
      </c>
      <c r="F327" s="155">
        <v>1</v>
      </c>
      <c r="G327" s="156">
        <f t="shared" si="4"/>
        <v>3.5409999999999999</v>
      </c>
      <c r="H327" s="157">
        <f>ROUND(G327*'2-Calculator'!$C$27,2)</f>
        <v>19085.990000000002</v>
      </c>
      <c r="I327" s="158" t="s">
        <v>18</v>
      </c>
      <c r="J327" s="158" t="s">
        <v>17</v>
      </c>
      <c r="K327" s="159" t="s">
        <v>151</v>
      </c>
      <c r="L327" s="160" t="s">
        <v>418</v>
      </c>
      <c r="M327" s="161"/>
      <c r="O327" s="149"/>
      <c r="P327" s="149"/>
    </row>
    <row r="328" spans="1:16">
      <c r="A328" s="163" t="s">
        <v>453</v>
      </c>
      <c r="B328" s="164" t="s">
        <v>1679</v>
      </c>
      <c r="C328" s="165">
        <v>12.17</v>
      </c>
      <c r="D328" s="166">
        <v>4.2401999999999997</v>
      </c>
      <c r="E328" s="167">
        <v>5.1538000000000004</v>
      </c>
      <c r="F328" s="168">
        <v>1</v>
      </c>
      <c r="G328" s="167">
        <f t="shared" si="4"/>
        <v>5.1538000000000004</v>
      </c>
      <c r="H328" s="169">
        <f>ROUND(G328*'2-Calculator'!$C$27,2)</f>
        <v>27778.98</v>
      </c>
      <c r="I328" s="170" t="s">
        <v>18</v>
      </c>
      <c r="J328" s="170" t="s">
        <v>17</v>
      </c>
      <c r="K328" s="171" t="s">
        <v>151</v>
      </c>
      <c r="L328" s="172" t="s">
        <v>418</v>
      </c>
      <c r="M328" s="161"/>
      <c r="O328" s="149"/>
      <c r="P328" s="149"/>
    </row>
    <row r="329" spans="1:16">
      <c r="A329" s="173" t="s">
        <v>454</v>
      </c>
      <c r="B329" s="174" t="s">
        <v>1680</v>
      </c>
      <c r="C329" s="175">
        <v>2.5499999999999998</v>
      </c>
      <c r="D329" s="176">
        <v>1.5736000000000001</v>
      </c>
      <c r="E329" s="177">
        <v>1.9127000000000001</v>
      </c>
      <c r="F329" s="178">
        <v>1</v>
      </c>
      <c r="G329" s="156">
        <f t="shared" si="4"/>
        <v>1.9127000000000001</v>
      </c>
      <c r="H329" s="157">
        <f>ROUND(G329*'2-Calculator'!$C$27,2)</f>
        <v>10309.450000000001</v>
      </c>
      <c r="I329" s="179" t="s">
        <v>18</v>
      </c>
      <c r="J329" s="179" t="s">
        <v>17</v>
      </c>
      <c r="K329" s="180" t="s">
        <v>151</v>
      </c>
      <c r="L329" s="181" t="s">
        <v>418</v>
      </c>
      <c r="M329" s="161"/>
      <c r="O329" s="149"/>
      <c r="P329" s="149"/>
    </row>
    <row r="330" spans="1:16">
      <c r="A330" s="150" t="s">
        <v>455</v>
      </c>
      <c r="B330" s="151" t="s">
        <v>1680</v>
      </c>
      <c r="C330" s="152">
        <v>3.6</v>
      </c>
      <c r="D330" s="153">
        <v>1.8027</v>
      </c>
      <c r="E330" s="154">
        <v>2.1911</v>
      </c>
      <c r="F330" s="155">
        <v>1</v>
      </c>
      <c r="G330" s="156">
        <f t="shared" si="4"/>
        <v>2.1911</v>
      </c>
      <c r="H330" s="157">
        <f>ROUND(G330*'2-Calculator'!$C$27,2)</f>
        <v>11810.03</v>
      </c>
      <c r="I330" s="158" t="s">
        <v>18</v>
      </c>
      <c r="J330" s="158" t="s">
        <v>17</v>
      </c>
      <c r="K330" s="159" t="s">
        <v>151</v>
      </c>
      <c r="L330" s="160" t="s">
        <v>418</v>
      </c>
      <c r="M330" s="161"/>
      <c r="O330" s="149"/>
      <c r="P330" s="149"/>
    </row>
    <row r="331" spans="1:16">
      <c r="A331" s="150" t="s">
        <v>456</v>
      </c>
      <c r="B331" s="151" t="s">
        <v>1680</v>
      </c>
      <c r="C331" s="152">
        <v>5.87</v>
      </c>
      <c r="D331" s="153">
        <v>2.3285999999999998</v>
      </c>
      <c r="E331" s="154">
        <v>2.8302999999999998</v>
      </c>
      <c r="F331" s="155">
        <v>1</v>
      </c>
      <c r="G331" s="156">
        <f t="shared" si="4"/>
        <v>2.8302999999999998</v>
      </c>
      <c r="H331" s="157">
        <f>ROUND(G331*'2-Calculator'!$C$27,2)</f>
        <v>15255.32</v>
      </c>
      <c r="I331" s="158" t="s">
        <v>18</v>
      </c>
      <c r="J331" s="158" t="s">
        <v>17</v>
      </c>
      <c r="K331" s="159" t="s">
        <v>151</v>
      </c>
      <c r="L331" s="160" t="s">
        <v>418</v>
      </c>
      <c r="M331" s="161"/>
      <c r="O331" s="149"/>
      <c r="P331" s="149"/>
    </row>
    <row r="332" spans="1:16">
      <c r="A332" s="163" t="s">
        <v>457</v>
      </c>
      <c r="B332" s="164" t="s">
        <v>1680</v>
      </c>
      <c r="C332" s="165">
        <v>10.14</v>
      </c>
      <c r="D332" s="166">
        <v>3.488</v>
      </c>
      <c r="E332" s="167">
        <v>4.2396000000000003</v>
      </c>
      <c r="F332" s="168">
        <v>1</v>
      </c>
      <c r="G332" s="167">
        <f t="shared" si="4"/>
        <v>4.2396000000000003</v>
      </c>
      <c r="H332" s="169">
        <f>ROUND(G332*'2-Calculator'!$C$27,2)</f>
        <v>22851.439999999999</v>
      </c>
      <c r="I332" s="170" t="s">
        <v>18</v>
      </c>
      <c r="J332" s="170" t="s">
        <v>17</v>
      </c>
      <c r="K332" s="171" t="s">
        <v>151</v>
      </c>
      <c r="L332" s="172" t="s">
        <v>418</v>
      </c>
      <c r="M332" s="161"/>
      <c r="O332" s="149"/>
      <c r="P332" s="149"/>
    </row>
    <row r="333" spans="1:16">
      <c r="A333" s="173" t="s">
        <v>458</v>
      </c>
      <c r="B333" s="174" t="s">
        <v>1681</v>
      </c>
      <c r="C333" s="175">
        <v>2.11</v>
      </c>
      <c r="D333" s="176">
        <v>1.9704999999999999</v>
      </c>
      <c r="E333" s="177">
        <v>2.3950999999999998</v>
      </c>
      <c r="F333" s="178">
        <v>1</v>
      </c>
      <c r="G333" s="156">
        <f t="shared" si="4"/>
        <v>2.3950999999999998</v>
      </c>
      <c r="H333" s="157">
        <f>ROUND(G333*'2-Calculator'!$C$27,2)</f>
        <v>12909.59</v>
      </c>
      <c r="I333" s="179" t="s">
        <v>18</v>
      </c>
      <c r="J333" s="179" t="s">
        <v>17</v>
      </c>
      <c r="K333" s="180" t="s">
        <v>151</v>
      </c>
      <c r="L333" s="181" t="s">
        <v>418</v>
      </c>
      <c r="M333" s="161"/>
      <c r="O333" s="149"/>
      <c r="P333" s="149"/>
    </row>
    <row r="334" spans="1:16">
      <c r="A334" s="150" t="s">
        <v>459</v>
      </c>
      <c r="B334" s="151" t="s">
        <v>1681</v>
      </c>
      <c r="C334" s="152">
        <v>2.84</v>
      </c>
      <c r="D334" s="153">
        <v>2.1364999999999998</v>
      </c>
      <c r="E334" s="154">
        <v>2.5969000000000002</v>
      </c>
      <c r="F334" s="155">
        <v>1</v>
      </c>
      <c r="G334" s="156">
        <f t="shared" si="4"/>
        <v>2.5969000000000002</v>
      </c>
      <c r="H334" s="157">
        <f>ROUND(G334*'2-Calculator'!$C$27,2)</f>
        <v>13997.29</v>
      </c>
      <c r="I334" s="158" t="s">
        <v>18</v>
      </c>
      <c r="J334" s="158" t="s">
        <v>17</v>
      </c>
      <c r="K334" s="159" t="s">
        <v>151</v>
      </c>
      <c r="L334" s="160" t="s">
        <v>418</v>
      </c>
      <c r="M334" s="161"/>
      <c r="O334" s="149"/>
      <c r="P334" s="149"/>
    </row>
    <row r="335" spans="1:16">
      <c r="A335" s="150" t="s">
        <v>460</v>
      </c>
      <c r="B335" s="151" t="s">
        <v>1681</v>
      </c>
      <c r="C335" s="152">
        <v>4.83</v>
      </c>
      <c r="D335" s="153">
        <v>2.6406999999999998</v>
      </c>
      <c r="E335" s="154">
        <v>3.2097000000000002</v>
      </c>
      <c r="F335" s="155">
        <v>1</v>
      </c>
      <c r="G335" s="156">
        <f t="shared" si="4"/>
        <v>3.2097000000000002</v>
      </c>
      <c r="H335" s="157">
        <f>ROUND(G335*'2-Calculator'!$C$27,2)</f>
        <v>17300.28</v>
      </c>
      <c r="I335" s="158" t="s">
        <v>18</v>
      </c>
      <c r="J335" s="158" t="s">
        <v>17</v>
      </c>
      <c r="K335" s="159" t="s">
        <v>151</v>
      </c>
      <c r="L335" s="160" t="s">
        <v>418</v>
      </c>
      <c r="M335" s="161"/>
      <c r="O335" s="149"/>
      <c r="P335" s="149"/>
    </row>
    <row r="336" spans="1:16">
      <c r="A336" s="163" t="s">
        <v>461</v>
      </c>
      <c r="B336" s="164" t="s">
        <v>1681</v>
      </c>
      <c r="C336" s="165">
        <v>7.56</v>
      </c>
      <c r="D336" s="166">
        <v>3.7000999999999999</v>
      </c>
      <c r="E336" s="167">
        <v>4.4973999999999998</v>
      </c>
      <c r="F336" s="168">
        <v>1</v>
      </c>
      <c r="G336" s="167">
        <f t="shared" si="4"/>
        <v>4.4973999999999998</v>
      </c>
      <c r="H336" s="169">
        <f>ROUND(G336*'2-Calculator'!$C$27,2)</f>
        <v>24240.99</v>
      </c>
      <c r="I336" s="170" t="s">
        <v>18</v>
      </c>
      <c r="J336" s="170" t="s">
        <v>17</v>
      </c>
      <c r="K336" s="171" t="s">
        <v>151</v>
      </c>
      <c r="L336" s="172" t="s">
        <v>418</v>
      </c>
      <c r="M336" s="161"/>
      <c r="O336" s="149"/>
      <c r="P336" s="149"/>
    </row>
    <row r="337" spans="1:16">
      <c r="A337" s="173" t="s">
        <v>462</v>
      </c>
      <c r="B337" s="174" t="s">
        <v>1682</v>
      </c>
      <c r="C337" s="175">
        <v>1.93</v>
      </c>
      <c r="D337" s="176">
        <v>1.9330000000000001</v>
      </c>
      <c r="E337" s="177">
        <v>2.3494999999999999</v>
      </c>
      <c r="F337" s="178">
        <v>1</v>
      </c>
      <c r="G337" s="156">
        <f t="shared" si="4"/>
        <v>2.3494999999999999</v>
      </c>
      <c r="H337" s="157">
        <f>ROUND(G337*'2-Calculator'!$C$27,2)</f>
        <v>12663.81</v>
      </c>
      <c r="I337" s="179" t="s">
        <v>18</v>
      </c>
      <c r="J337" s="179" t="s">
        <v>17</v>
      </c>
      <c r="K337" s="180" t="s">
        <v>151</v>
      </c>
      <c r="L337" s="181" t="s">
        <v>418</v>
      </c>
      <c r="M337" s="161"/>
      <c r="O337" s="149"/>
      <c r="P337" s="149"/>
    </row>
    <row r="338" spans="1:16">
      <c r="A338" s="150" t="s">
        <v>463</v>
      </c>
      <c r="B338" s="151" t="s">
        <v>1682</v>
      </c>
      <c r="C338" s="152">
        <v>2.88</v>
      </c>
      <c r="D338" s="153">
        <v>2.2155999999999998</v>
      </c>
      <c r="E338" s="154">
        <v>2.6930000000000001</v>
      </c>
      <c r="F338" s="155">
        <v>1</v>
      </c>
      <c r="G338" s="156">
        <f t="shared" si="4"/>
        <v>2.6930000000000001</v>
      </c>
      <c r="H338" s="157">
        <f>ROUND(G338*'2-Calculator'!$C$27,2)</f>
        <v>14515.27</v>
      </c>
      <c r="I338" s="158" t="s">
        <v>18</v>
      </c>
      <c r="J338" s="158" t="s">
        <v>17</v>
      </c>
      <c r="K338" s="159" t="s">
        <v>151</v>
      </c>
      <c r="L338" s="160" t="s">
        <v>418</v>
      </c>
      <c r="M338" s="161"/>
      <c r="O338" s="149"/>
      <c r="P338" s="149"/>
    </row>
    <row r="339" spans="1:16">
      <c r="A339" s="150" t="s">
        <v>464</v>
      </c>
      <c r="B339" s="151" t="s">
        <v>1682</v>
      </c>
      <c r="C339" s="152">
        <v>5.63</v>
      </c>
      <c r="D339" s="153">
        <v>2.7282000000000002</v>
      </c>
      <c r="E339" s="154">
        <v>3.3159999999999998</v>
      </c>
      <c r="F339" s="155">
        <v>1</v>
      </c>
      <c r="G339" s="156">
        <f t="shared" si="4"/>
        <v>3.3159999999999998</v>
      </c>
      <c r="H339" s="157">
        <f>ROUND(G339*'2-Calculator'!$C$27,2)</f>
        <v>17873.240000000002</v>
      </c>
      <c r="I339" s="158" t="s">
        <v>18</v>
      </c>
      <c r="J339" s="158" t="s">
        <v>17</v>
      </c>
      <c r="K339" s="159" t="s">
        <v>151</v>
      </c>
      <c r="L339" s="160" t="s">
        <v>418</v>
      </c>
      <c r="M339" s="161"/>
      <c r="O339" s="149"/>
      <c r="P339" s="149"/>
    </row>
    <row r="340" spans="1:16">
      <c r="A340" s="163" t="s">
        <v>465</v>
      </c>
      <c r="B340" s="164" t="s">
        <v>1682</v>
      </c>
      <c r="C340" s="165">
        <v>9.02</v>
      </c>
      <c r="D340" s="166">
        <v>4.0502000000000002</v>
      </c>
      <c r="E340" s="167">
        <v>4.9229000000000003</v>
      </c>
      <c r="F340" s="168">
        <v>1</v>
      </c>
      <c r="G340" s="167">
        <f t="shared" si="4"/>
        <v>4.9229000000000003</v>
      </c>
      <c r="H340" s="169">
        <f>ROUND(G340*'2-Calculator'!$C$27,2)</f>
        <v>26534.43</v>
      </c>
      <c r="I340" s="170" t="s">
        <v>18</v>
      </c>
      <c r="J340" s="170" t="s">
        <v>17</v>
      </c>
      <c r="K340" s="171" t="s">
        <v>151</v>
      </c>
      <c r="L340" s="172" t="s">
        <v>418</v>
      </c>
      <c r="M340" s="161"/>
      <c r="O340" s="149"/>
      <c r="P340" s="149"/>
    </row>
    <row r="341" spans="1:16">
      <c r="A341" s="173" t="s">
        <v>466</v>
      </c>
      <c r="B341" s="174" t="s">
        <v>1683</v>
      </c>
      <c r="C341" s="175">
        <v>2.39</v>
      </c>
      <c r="D341" s="176">
        <v>1.6108</v>
      </c>
      <c r="E341" s="177">
        <v>1.9579</v>
      </c>
      <c r="F341" s="178">
        <v>1</v>
      </c>
      <c r="G341" s="156">
        <f t="shared" si="4"/>
        <v>1.9579</v>
      </c>
      <c r="H341" s="157">
        <f>ROUND(G341*'2-Calculator'!$C$27,2)</f>
        <v>10553.08</v>
      </c>
      <c r="I341" s="179" t="s">
        <v>18</v>
      </c>
      <c r="J341" s="179" t="s">
        <v>17</v>
      </c>
      <c r="K341" s="180" t="s">
        <v>151</v>
      </c>
      <c r="L341" s="181" t="s">
        <v>418</v>
      </c>
      <c r="M341" s="161"/>
      <c r="O341" s="149"/>
      <c r="P341" s="149"/>
    </row>
    <row r="342" spans="1:16">
      <c r="A342" s="150" t="s">
        <v>467</v>
      </c>
      <c r="B342" s="151" t="s">
        <v>1683</v>
      </c>
      <c r="C342" s="152">
        <v>3.13</v>
      </c>
      <c r="D342" s="153">
        <v>1.9559</v>
      </c>
      <c r="E342" s="154">
        <v>2.3773</v>
      </c>
      <c r="F342" s="155">
        <v>1</v>
      </c>
      <c r="G342" s="156">
        <f t="shared" ref="G342:G405" si="5">ROUND(F342*E342,4)</f>
        <v>2.3773</v>
      </c>
      <c r="H342" s="157">
        <f>ROUND(G342*'2-Calculator'!$C$27,2)</f>
        <v>12813.65</v>
      </c>
      <c r="I342" s="158" t="s">
        <v>18</v>
      </c>
      <c r="J342" s="158" t="s">
        <v>17</v>
      </c>
      <c r="K342" s="159" t="s">
        <v>151</v>
      </c>
      <c r="L342" s="160" t="s">
        <v>418</v>
      </c>
      <c r="M342" s="161"/>
      <c r="O342" s="149"/>
      <c r="P342" s="149"/>
    </row>
    <row r="343" spans="1:16">
      <c r="A343" s="150" t="s">
        <v>468</v>
      </c>
      <c r="B343" s="151" t="s">
        <v>1683</v>
      </c>
      <c r="C343" s="152">
        <v>5.55</v>
      </c>
      <c r="D343" s="153">
        <v>3.0463</v>
      </c>
      <c r="E343" s="154">
        <v>3.7027000000000001</v>
      </c>
      <c r="F343" s="155">
        <v>1</v>
      </c>
      <c r="G343" s="156">
        <f t="shared" si="5"/>
        <v>3.7027000000000001</v>
      </c>
      <c r="H343" s="157">
        <f>ROUND(G343*'2-Calculator'!$C$27,2)</f>
        <v>19957.55</v>
      </c>
      <c r="I343" s="158" t="s">
        <v>18</v>
      </c>
      <c r="J343" s="158" t="s">
        <v>17</v>
      </c>
      <c r="K343" s="159" t="s">
        <v>151</v>
      </c>
      <c r="L343" s="160" t="s">
        <v>418</v>
      </c>
      <c r="M343" s="161"/>
      <c r="O343" s="149"/>
      <c r="P343" s="149"/>
    </row>
    <row r="344" spans="1:16">
      <c r="A344" s="163" t="s">
        <v>469</v>
      </c>
      <c r="B344" s="164" t="s">
        <v>1683</v>
      </c>
      <c r="C344" s="165">
        <v>11.67</v>
      </c>
      <c r="D344" s="166">
        <v>4.9276</v>
      </c>
      <c r="E344" s="167">
        <v>5.9893000000000001</v>
      </c>
      <c r="F344" s="168">
        <v>1</v>
      </c>
      <c r="G344" s="167">
        <f t="shared" si="5"/>
        <v>5.9893000000000001</v>
      </c>
      <c r="H344" s="169">
        <f>ROUND(G344*'2-Calculator'!$C$27,2)</f>
        <v>32282.33</v>
      </c>
      <c r="I344" s="170" t="s">
        <v>18</v>
      </c>
      <c r="J344" s="170" t="s">
        <v>17</v>
      </c>
      <c r="K344" s="171" t="s">
        <v>151</v>
      </c>
      <c r="L344" s="172" t="s">
        <v>418</v>
      </c>
      <c r="M344" s="161"/>
      <c r="O344" s="149"/>
      <c r="P344" s="149"/>
    </row>
    <row r="345" spans="1:16">
      <c r="A345" s="173" t="s">
        <v>470</v>
      </c>
      <c r="B345" s="174" t="s">
        <v>1684</v>
      </c>
      <c r="C345" s="175">
        <v>2.68</v>
      </c>
      <c r="D345" s="176">
        <v>1.1573</v>
      </c>
      <c r="E345" s="177">
        <v>1.4067000000000001</v>
      </c>
      <c r="F345" s="178">
        <v>1</v>
      </c>
      <c r="G345" s="156">
        <f t="shared" si="5"/>
        <v>1.4067000000000001</v>
      </c>
      <c r="H345" s="157">
        <f>ROUND(G345*'2-Calculator'!$C$27,2)</f>
        <v>7582.11</v>
      </c>
      <c r="I345" s="179" t="s">
        <v>18</v>
      </c>
      <c r="J345" s="179" t="s">
        <v>17</v>
      </c>
      <c r="K345" s="180" t="s">
        <v>151</v>
      </c>
      <c r="L345" s="181" t="s">
        <v>418</v>
      </c>
      <c r="M345" s="161"/>
      <c r="O345" s="149"/>
      <c r="P345" s="149"/>
    </row>
    <row r="346" spans="1:16">
      <c r="A346" s="150" t="s">
        <v>471</v>
      </c>
      <c r="B346" s="151" t="s">
        <v>1684</v>
      </c>
      <c r="C346" s="152">
        <v>3.87</v>
      </c>
      <c r="D346" s="153">
        <v>1.6919999999999999</v>
      </c>
      <c r="E346" s="154">
        <v>2.0566</v>
      </c>
      <c r="F346" s="155">
        <v>1</v>
      </c>
      <c r="G346" s="156">
        <f t="shared" si="5"/>
        <v>2.0566</v>
      </c>
      <c r="H346" s="157">
        <f>ROUND(G346*'2-Calculator'!$C$27,2)</f>
        <v>11085.07</v>
      </c>
      <c r="I346" s="158" t="s">
        <v>18</v>
      </c>
      <c r="J346" s="158" t="s">
        <v>17</v>
      </c>
      <c r="K346" s="159" t="s">
        <v>151</v>
      </c>
      <c r="L346" s="160" t="s">
        <v>418</v>
      </c>
      <c r="M346" s="161"/>
      <c r="O346" s="149"/>
      <c r="P346" s="149"/>
    </row>
    <row r="347" spans="1:16">
      <c r="A347" s="150" t="s">
        <v>472</v>
      </c>
      <c r="B347" s="151" t="s">
        <v>1684</v>
      </c>
      <c r="C347" s="152">
        <v>6.03</v>
      </c>
      <c r="D347" s="153">
        <v>2.2492000000000001</v>
      </c>
      <c r="E347" s="154">
        <v>2.7338</v>
      </c>
      <c r="F347" s="155">
        <v>1</v>
      </c>
      <c r="G347" s="156">
        <f t="shared" si="5"/>
        <v>2.7338</v>
      </c>
      <c r="H347" s="157">
        <f>ROUND(G347*'2-Calculator'!$C$27,2)</f>
        <v>14735.18</v>
      </c>
      <c r="I347" s="158" t="s">
        <v>18</v>
      </c>
      <c r="J347" s="158" t="s">
        <v>17</v>
      </c>
      <c r="K347" s="159" t="s">
        <v>151</v>
      </c>
      <c r="L347" s="160" t="s">
        <v>418</v>
      </c>
      <c r="M347" s="161"/>
      <c r="O347" s="149"/>
      <c r="P347" s="149"/>
    </row>
    <row r="348" spans="1:16">
      <c r="A348" s="163" t="s">
        <v>473</v>
      </c>
      <c r="B348" s="164" t="s">
        <v>1684</v>
      </c>
      <c r="C348" s="165">
        <v>9.0299999999999994</v>
      </c>
      <c r="D348" s="166">
        <v>2.9746000000000001</v>
      </c>
      <c r="E348" s="167">
        <v>3.6154999999999999</v>
      </c>
      <c r="F348" s="168">
        <v>1</v>
      </c>
      <c r="G348" s="167">
        <f t="shared" si="5"/>
        <v>3.6154999999999999</v>
      </c>
      <c r="H348" s="169">
        <f>ROUND(G348*'2-Calculator'!$C$27,2)</f>
        <v>19487.55</v>
      </c>
      <c r="I348" s="170" t="s">
        <v>18</v>
      </c>
      <c r="J348" s="170" t="s">
        <v>17</v>
      </c>
      <c r="K348" s="171" t="s">
        <v>151</v>
      </c>
      <c r="L348" s="172" t="s">
        <v>418</v>
      </c>
      <c r="M348" s="161"/>
      <c r="O348" s="149"/>
      <c r="P348" s="149"/>
    </row>
    <row r="349" spans="1:16">
      <c r="A349" s="173" t="s">
        <v>1519</v>
      </c>
      <c r="B349" s="174" t="s">
        <v>1520</v>
      </c>
      <c r="C349" s="175">
        <v>2.36</v>
      </c>
      <c r="D349" s="176">
        <v>4.4450000000000003</v>
      </c>
      <c r="E349" s="177">
        <v>5.4028</v>
      </c>
      <c r="F349" s="178">
        <v>1</v>
      </c>
      <c r="G349" s="156">
        <f t="shared" si="5"/>
        <v>5.4028</v>
      </c>
      <c r="H349" s="157">
        <f>ROUND(G349*'2-Calculator'!$C$27,2)</f>
        <v>29121.09</v>
      </c>
      <c r="I349" s="179" t="s">
        <v>18</v>
      </c>
      <c r="J349" s="179" t="s">
        <v>17</v>
      </c>
      <c r="K349" s="180" t="s">
        <v>151</v>
      </c>
      <c r="L349" s="181" t="s">
        <v>418</v>
      </c>
      <c r="M349" s="161"/>
      <c r="O349" s="149"/>
      <c r="P349" s="149"/>
    </row>
    <row r="350" spans="1:16">
      <c r="A350" s="150" t="s">
        <v>1521</v>
      </c>
      <c r="B350" s="151" t="s">
        <v>1520</v>
      </c>
      <c r="C350" s="152">
        <v>4.87</v>
      </c>
      <c r="D350" s="153">
        <v>5.3593000000000002</v>
      </c>
      <c r="E350" s="154">
        <v>6.5141</v>
      </c>
      <c r="F350" s="155">
        <v>1</v>
      </c>
      <c r="G350" s="156">
        <f t="shared" si="5"/>
        <v>6.5141</v>
      </c>
      <c r="H350" s="157">
        <f>ROUND(G350*'2-Calculator'!$C$27,2)</f>
        <v>35111</v>
      </c>
      <c r="I350" s="158" t="s">
        <v>18</v>
      </c>
      <c r="J350" s="158" t="s">
        <v>17</v>
      </c>
      <c r="K350" s="159" t="s">
        <v>151</v>
      </c>
      <c r="L350" s="160" t="s">
        <v>418</v>
      </c>
      <c r="M350" s="161"/>
      <c r="O350" s="149"/>
      <c r="P350" s="149"/>
    </row>
    <row r="351" spans="1:16">
      <c r="A351" s="150" t="s">
        <v>1522</v>
      </c>
      <c r="B351" s="151" t="s">
        <v>1520</v>
      </c>
      <c r="C351" s="152">
        <v>6.54</v>
      </c>
      <c r="D351" s="153">
        <v>5.8371000000000004</v>
      </c>
      <c r="E351" s="154">
        <v>7.0948000000000002</v>
      </c>
      <c r="F351" s="155">
        <v>1</v>
      </c>
      <c r="G351" s="156">
        <f t="shared" si="5"/>
        <v>7.0948000000000002</v>
      </c>
      <c r="H351" s="157">
        <f>ROUND(G351*'2-Calculator'!$C$27,2)</f>
        <v>38240.97</v>
      </c>
      <c r="I351" s="158" t="s">
        <v>18</v>
      </c>
      <c r="J351" s="158" t="s">
        <v>17</v>
      </c>
      <c r="K351" s="159" t="s">
        <v>151</v>
      </c>
      <c r="L351" s="160" t="s">
        <v>418</v>
      </c>
      <c r="M351" s="161"/>
      <c r="O351" s="149"/>
      <c r="P351" s="149"/>
    </row>
    <row r="352" spans="1:16">
      <c r="A352" s="163" t="s">
        <v>1523</v>
      </c>
      <c r="B352" s="164" t="s">
        <v>1520</v>
      </c>
      <c r="C352" s="165">
        <v>10.25</v>
      </c>
      <c r="D352" s="166">
        <v>7.9202000000000004</v>
      </c>
      <c r="E352" s="167">
        <v>9.6267999999999994</v>
      </c>
      <c r="F352" s="168">
        <v>1</v>
      </c>
      <c r="G352" s="167">
        <f t="shared" si="5"/>
        <v>9.6267999999999994</v>
      </c>
      <c r="H352" s="169">
        <f>ROUND(G352*'2-Calculator'!$C$27,2)</f>
        <v>51888.45</v>
      </c>
      <c r="I352" s="170" t="s">
        <v>18</v>
      </c>
      <c r="J352" s="170" t="s">
        <v>17</v>
      </c>
      <c r="K352" s="171" t="s">
        <v>151</v>
      </c>
      <c r="L352" s="172" t="s">
        <v>418</v>
      </c>
      <c r="M352" s="161"/>
      <c r="O352" s="149"/>
      <c r="P352" s="149"/>
    </row>
    <row r="353" spans="1:16">
      <c r="A353" s="173" t="s">
        <v>1524</v>
      </c>
      <c r="B353" s="174" t="s">
        <v>1525</v>
      </c>
      <c r="C353" s="175">
        <v>2.95</v>
      </c>
      <c r="D353" s="176">
        <v>3.4091</v>
      </c>
      <c r="E353" s="177">
        <v>4.1436999999999999</v>
      </c>
      <c r="F353" s="178">
        <v>1</v>
      </c>
      <c r="G353" s="156">
        <f t="shared" si="5"/>
        <v>4.1436999999999999</v>
      </c>
      <c r="H353" s="157">
        <f>ROUND(G353*'2-Calculator'!$C$27,2)</f>
        <v>22334.54</v>
      </c>
      <c r="I353" s="179" t="s">
        <v>18</v>
      </c>
      <c r="J353" s="179" t="s">
        <v>17</v>
      </c>
      <c r="K353" s="180" t="s">
        <v>151</v>
      </c>
      <c r="L353" s="181" t="s">
        <v>418</v>
      </c>
      <c r="M353" s="161"/>
      <c r="O353" s="149"/>
      <c r="P353" s="149"/>
    </row>
    <row r="354" spans="1:16">
      <c r="A354" s="150" t="s">
        <v>1526</v>
      </c>
      <c r="B354" s="151" t="s">
        <v>1525</v>
      </c>
      <c r="C354" s="152">
        <v>4.38</v>
      </c>
      <c r="D354" s="153">
        <v>3.8094999999999999</v>
      </c>
      <c r="E354" s="154">
        <v>4.6303000000000001</v>
      </c>
      <c r="F354" s="155">
        <v>1</v>
      </c>
      <c r="G354" s="156">
        <f t="shared" si="5"/>
        <v>4.6303000000000001</v>
      </c>
      <c r="H354" s="157">
        <f>ROUND(G354*'2-Calculator'!$C$27,2)</f>
        <v>24957.32</v>
      </c>
      <c r="I354" s="158" t="s">
        <v>18</v>
      </c>
      <c r="J354" s="158" t="s">
        <v>17</v>
      </c>
      <c r="K354" s="159" t="s">
        <v>151</v>
      </c>
      <c r="L354" s="160" t="s">
        <v>418</v>
      </c>
      <c r="M354" s="161"/>
      <c r="O354" s="149"/>
      <c r="P354" s="149"/>
    </row>
    <row r="355" spans="1:16">
      <c r="A355" s="150" t="s">
        <v>1527</v>
      </c>
      <c r="B355" s="151" t="s">
        <v>1525</v>
      </c>
      <c r="C355" s="152">
        <v>7.57</v>
      </c>
      <c r="D355" s="153">
        <v>4.7365000000000004</v>
      </c>
      <c r="E355" s="154">
        <v>5.7571000000000003</v>
      </c>
      <c r="F355" s="155">
        <v>1</v>
      </c>
      <c r="G355" s="156">
        <f t="shared" si="5"/>
        <v>5.7571000000000003</v>
      </c>
      <c r="H355" s="157">
        <f>ROUND(G355*'2-Calculator'!$C$27,2)</f>
        <v>31030.77</v>
      </c>
      <c r="I355" s="158" t="s">
        <v>18</v>
      </c>
      <c r="J355" s="158" t="s">
        <v>17</v>
      </c>
      <c r="K355" s="159" t="s">
        <v>151</v>
      </c>
      <c r="L355" s="160" t="s">
        <v>418</v>
      </c>
      <c r="M355" s="161"/>
      <c r="O355" s="149"/>
      <c r="P355" s="149"/>
    </row>
    <row r="356" spans="1:16">
      <c r="A356" s="163" t="s">
        <v>1528</v>
      </c>
      <c r="B356" s="164" t="s">
        <v>1525</v>
      </c>
      <c r="C356" s="165">
        <v>12.31</v>
      </c>
      <c r="D356" s="166">
        <v>6.4467999999999996</v>
      </c>
      <c r="E356" s="167">
        <v>7.8358999999999996</v>
      </c>
      <c r="F356" s="168">
        <v>1</v>
      </c>
      <c r="G356" s="167">
        <f t="shared" si="5"/>
        <v>7.8358999999999996</v>
      </c>
      <c r="H356" s="169">
        <f>ROUND(G356*'2-Calculator'!$C$27,2)</f>
        <v>42235.5</v>
      </c>
      <c r="I356" s="170" t="s">
        <v>18</v>
      </c>
      <c r="J356" s="170" t="s">
        <v>17</v>
      </c>
      <c r="K356" s="171" t="s">
        <v>151</v>
      </c>
      <c r="L356" s="172" t="s">
        <v>418</v>
      </c>
      <c r="M356" s="161"/>
      <c r="O356" s="149"/>
      <c r="P356" s="149"/>
    </row>
    <row r="357" spans="1:16">
      <c r="A357" s="173" t="s">
        <v>474</v>
      </c>
      <c r="B357" s="174" t="s">
        <v>1529</v>
      </c>
      <c r="C357" s="175">
        <v>2.81</v>
      </c>
      <c r="D357" s="176">
        <v>1.1242000000000001</v>
      </c>
      <c r="E357" s="177">
        <v>1.3664000000000001</v>
      </c>
      <c r="F357" s="178">
        <v>1</v>
      </c>
      <c r="G357" s="156">
        <f t="shared" si="5"/>
        <v>1.3664000000000001</v>
      </c>
      <c r="H357" s="157">
        <f>ROUND(G357*'2-Calculator'!$C$27,2)</f>
        <v>7364.9</v>
      </c>
      <c r="I357" s="179" t="s">
        <v>18</v>
      </c>
      <c r="J357" s="179" t="s">
        <v>17</v>
      </c>
      <c r="K357" s="180" t="s">
        <v>151</v>
      </c>
      <c r="L357" s="181" t="s">
        <v>418</v>
      </c>
      <c r="M357" s="161"/>
      <c r="O357" s="149"/>
      <c r="P357" s="149"/>
    </row>
    <row r="358" spans="1:16">
      <c r="A358" s="150" t="s">
        <v>475</v>
      </c>
      <c r="B358" s="151" t="s">
        <v>1529</v>
      </c>
      <c r="C358" s="152">
        <v>4.87</v>
      </c>
      <c r="D358" s="153">
        <v>1.4375</v>
      </c>
      <c r="E358" s="154">
        <v>1.7472000000000001</v>
      </c>
      <c r="F358" s="155">
        <v>1</v>
      </c>
      <c r="G358" s="156">
        <f t="shared" si="5"/>
        <v>1.7472000000000001</v>
      </c>
      <c r="H358" s="157">
        <f>ROUND(G358*'2-Calculator'!$C$27,2)</f>
        <v>9417.41</v>
      </c>
      <c r="I358" s="158" t="s">
        <v>18</v>
      </c>
      <c r="J358" s="158" t="s">
        <v>17</v>
      </c>
      <c r="K358" s="159" t="s">
        <v>151</v>
      </c>
      <c r="L358" s="160" t="s">
        <v>418</v>
      </c>
      <c r="M358" s="161"/>
      <c r="O358" s="149"/>
      <c r="P358" s="149"/>
    </row>
    <row r="359" spans="1:16">
      <c r="A359" s="150" t="s">
        <v>476</v>
      </c>
      <c r="B359" s="151" t="s">
        <v>1529</v>
      </c>
      <c r="C359" s="152">
        <v>8</v>
      </c>
      <c r="D359" s="153">
        <v>1.9962</v>
      </c>
      <c r="E359" s="154">
        <v>2.4262999999999999</v>
      </c>
      <c r="F359" s="155">
        <v>1</v>
      </c>
      <c r="G359" s="156">
        <f t="shared" si="5"/>
        <v>2.4262999999999999</v>
      </c>
      <c r="H359" s="157">
        <f>ROUND(G359*'2-Calculator'!$C$27,2)</f>
        <v>13077.76</v>
      </c>
      <c r="I359" s="158" t="s">
        <v>18</v>
      </c>
      <c r="J359" s="158" t="s">
        <v>17</v>
      </c>
      <c r="K359" s="159" t="s">
        <v>151</v>
      </c>
      <c r="L359" s="160" t="s">
        <v>418</v>
      </c>
      <c r="M359" s="161"/>
      <c r="O359" s="149"/>
      <c r="P359" s="149"/>
    </row>
    <row r="360" spans="1:16">
      <c r="A360" s="163" t="s">
        <v>477</v>
      </c>
      <c r="B360" s="164" t="s">
        <v>1529</v>
      </c>
      <c r="C360" s="165">
        <v>14.17</v>
      </c>
      <c r="D360" s="166">
        <v>3.7431999999999999</v>
      </c>
      <c r="E360" s="167">
        <v>4.5496999999999996</v>
      </c>
      <c r="F360" s="168">
        <v>1</v>
      </c>
      <c r="G360" s="167">
        <f t="shared" si="5"/>
        <v>4.5496999999999996</v>
      </c>
      <c r="H360" s="169">
        <f>ROUND(G360*'2-Calculator'!$C$27,2)</f>
        <v>24522.880000000001</v>
      </c>
      <c r="I360" s="170" t="s">
        <v>18</v>
      </c>
      <c r="J360" s="170" t="s">
        <v>17</v>
      </c>
      <c r="K360" s="171" t="s">
        <v>151</v>
      </c>
      <c r="L360" s="172" t="s">
        <v>418</v>
      </c>
      <c r="M360" s="161"/>
      <c r="O360" s="149"/>
      <c r="P360" s="149"/>
    </row>
    <row r="361" spans="1:16">
      <c r="A361" s="173" t="s">
        <v>478</v>
      </c>
      <c r="B361" s="174" t="s">
        <v>1530</v>
      </c>
      <c r="C361" s="175">
        <v>2.76</v>
      </c>
      <c r="D361" s="176">
        <v>1.5001</v>
      </c>
      <c r="E361" s="177">
        <v>1.8232999999999999</v>
      </c>
      <c r="F361" s="178">
        <v>1</v>
      </c>
      <c r="G361" s="156">
        <f t="shared" si="5"/>
        <v>1.8232999999999999</v>
      </c>
      <c r="H361" s="157">
        <f>ROUND(G361*'2-Calculator'!$C$27,2)</f>
        <v>9827.59</v>
      </c>
      <c r="I361" s="179" t="s">
        <v>18</v>
      </c>
      <c r="J361" s="179" t="s">
        <v>17</v>
      </c>
      <c r="K361" s="180" t="s">
        <v>151</v>
      </c>
      <c r="L361" s="181" t="s">
        <v>418</v>
      </c>
      <c r="M361" s="161"/>
      <c r="O361" s="149"/>
      <c r="P361" s="149"/>
    </row>
    <row r="362" spans="1:16">
      <c r="A362" s="150" t="s">
        <v>479</v>
      </c>
      <c r="B362" s="151" t="s">
        <v>1530</v>
      </c>
      <c r="C362" s="152">
        <v>5.19</v>
      </c>
      <c r="D362" s="153">
        <v>2.0615999999999999</v>
      </c>
      <c r="E362" s="154">
        <v>2.5057999999999998</v>
      </c>
      <c r="F362" s="155">
        <v>1</v>
      </c>
      <c r="G362" s="156">
        <f t="shared" si="5"/>
        <v>2.5057999999999998</v>
      </c>
      <c r="H362" s="157">
        <f>ROUND(G362*'2-Calculator'!$C$27,2)</f>
        <v>13506.26</v>
      </c>
      <c r="I362" s="158" t="s">
        <v>18</v>
      </c>
      <c r="J362" s="158" t="s">
        <v>17</v>
      </c>
      <c r="K362" s="159" t="s">
        <v>151</v>
      </c>
      <c r="L362" s="160" t="s">
        <v>418</v>
      </c>
      <c r="M362" s="161"/>
      <c r="O362" s="149"/>
      <c r="P362" s="149"/>
    </row>
    <row r="363" spans="1:16">
      <c r="A363" s="150" t="s">
        <v>480</v>
      </c>
      <c r="B363" s="151" t="s">
        <v>1530</v>
      </c>
      <c r="C363" s="152">
        <v>10</v>
      </c>
      <c r="D363" s="153">
        <v>3.1996000000000002</v>
      </c>
      <c r="E363" s="154">
        <v>3.8889999999999998</v>
      </c>
      <c r="F363" s="155">
        <v>1</v>
      </c>
      <c r="G363" s="156">
        <f t="shared" si="5"/>
        <v>3.8889999999999998</v>
      </c>
      <c r="H363" s="157">
        <f>ROUND(G363*'2-Calculator'!$C$27,2)</f>
        <v>20961.71</v>
      </c>
      <c r="I363" s="158" t="s">
        <v>18</v>
      </c>
      <c r="J363" s="158" t="s">
        <v>17</v>
      </c>
      <c r="K363" s="159" t="s">
        <v>151</v>
      </c>
      <c r="L363" s="160" t="s">
        <v>418</v>
      </c>
      <c r="M363" s="161"/>
      <c r="O363" s="149"/>
      <c r="P363" s="149"/>
    </row>
    <row r="364" spans="1:16">
      <c r="A364" s="163" t="s">
        <v>481</v>
      </c>
      <c r="B364" s="164" t="s">
        <v>1530</v>
      </c>
      <c r="C364" s="165">
        <v>15.82</v>
      </c>
      <c r="D364" s="166">
        <v>5.1585999999999999</v>
      </c>
      <c r="E364" s="167">
        <v>6.2701000000000002</v>
      </c>
      <c r="F364" s="168">
        <v>1</v>
      </c>
      <c r="G364" s="167">
        <f t="shared" si="5"/>
        <v>6.2701000000000002</v>
      </c>
      <c r="H364" s="169">
        <f>ROUND(G364*'2-Calculator'!$C$27,2)</f>
        <v>33795.839999999997</v>
      </c>
      <c r="I364" s="170" t="s">
        <v>18</v>
      </c>
      <c r="J364" s="170" t="s">
        <v>17</v>
      </c>
      <c r="K364" s="171" t="s">
        <v>151</v>
      </c>
      <c r="L364" s="172" t="s">
        <v>418</v>
      </c>
      <c r="M364" s="161"/>
      <c r="O364" s="149"/>
      <c r="P364" s="149"/>
    </row>
    <row r="365" spans="1:16">
      <c r="A365" s="173" t="s">
        <v>482</v>
      </c>
      <c r="B365" s="174" t="s">
        <v>1911</v>
      </c>
      <c r="C365" s="175">
        <v>2.4500000000000002</v>
      </c>
      <c r="D365" s="176">
        <v>1.8271999999999999</v>
      </c>
      <c r="E365" s="177">
        <v>2.2208999999999999</v>
      </c>
      <c r="F365" s="178">
        <v>1</v>
      </c>
      <c r="G365" s="156">
        <f t="shared" si="5"/>
        <v>2.2208999999999999</v>
      </c>
      <c r="H365" s="157">
        <f>ROUND(G365*'2-Calculator'!$C$27,2)</f>
        <v>11970.65</v>
      </c>
      <c r="I365" s="179" t="s">
        <v>18</v>
      </c>
      <c r="J365" s="179" t="s">
        <v>17</v>
      </c>
      <c r="K365" s="180" t="s">
        <v>151</v>
      </c>
      <c r="L365" s="181" t="s">
        <v>418</v>
      </c>
      <c r="M365" s="161"/>
      <c r="O365" s="149"/>
      <c r="P365" s="149"/>
    </row>
    <row r="366" spans="1:16">
      <c r="A366" s="150" t="s">
        <v>483</v>
      </c>
      <c r="B366" s="151" t="s">
        <v>1911</v>
      </c>
      <c r="C366" s="152">
        <v>4.38</v>
      </c>
      <c r="D366" s="153">
        <v>1.9818</v>
      </c>
      <c r="E366" s="154">
        <v>2.4087999999999998</v>
      </c>
      <c r="F366" s="155">
        <v>1</v>
      </c>
      <c r="G366" s="156">
        <f t="shared" si="5"/>
        <v>2.4087999999999998</v>
      </c>
      <c r="H366" s="157">
        <f>ROUND(G366*'2-Calculator'!$C$27,2)</f>
        <v>12983.43</v>
      </c>
      <c r="I366" s="158" t="s">
        <v>18</v>
      </c>
      <c r="J366" s="158" t="s">
        <v>17</v>
      </c>
      <c r="K366" s="159" t="s">
        <v>151</v>
      </c>
      <c r="L366" s="160" t="s">
        <v>418</v>
      </c>
      <c r="M366" s="161"/>
      <c r="O366" s="149"/>
      <c r="P366" s="149"/>
    </row>
    <row r="367" spans="1:16">
      <c r="A367" s="150" t="s">
        <v>484</v>
      </c>
      <c r="B367" s="151" t="s">
        <v>1911</v>
      </c>
      <c r="C367" s="152">
        <v>6.97</v>
      </c>
      <c r="D367" s="153">
        <v>2.3849</v>
      </c>
      <c r="E367" s="154">
        <v>2.8988</v>
      </c>
      <c r="F367" s="155">
        <v>1</v>
      </c>
      <c r="G367" s="156">
        <f t="shared" si="5"/>
        <v>2.8988</v>
      </c>
      <c r="H367" s="157">
        <f>ROUND(G367*'2-Calculator'!$C$27,2)</f>
        <v>15624.53</v>
      </c>
      <c r="I367" s="158" t="s">
        <v>18</v>
      </c>
      <c r="J367" s="158" t="s">
        <v>17</v>
      </c>
      <c r="K367" s="159" t="s">
        <v>151</v>
      </c>
      <c r="L367" s="160" t="s">
        <v>418</v>
      </c>
      <c r="M367" s="161"/>
      <c r="O367" s="149"/>
      <c r="P367" s="149"/>
    </row>
    <row r="368" spans="1:16">
      <c r="A368" s="163" t="s">
        <v>485</v>
      </c>
      <c r="B368" s="164" t="s">
        <v>1911</v>
      </c>
      <c r="C368" s="165">
        <v>13.08</v>
      </c>
      <c r="D368" s="166">
        <v>4.2546999999999997</v>
      </c>
      <c r="E368" s="167">
        <v>5.1715</v>
      </c>
      <c r="F368" s="168">
        <v>1</v>
      </c>
      <c r="G368" s="167">
        <f t="shared" si="5"/>
        <v>5.1715</v>
      </c>
      <c r="H368" s="169">
        <f>ROUND(G368*'2-Calculator'!$C$27,2)</f>
        <v>27874.39</v>
      </c>
      <c r="I368" s="170" t="s">
        <v>18</v>
      </c>
      <c r="J368" s="170" t="s">
        <v>17</v>
      </c>
      <c r="K368" s="171" t="s">
        <v>151</v>
      </c>
      <c r="L368" s="172" t="s">
        <v>418</v>
      </c>
      <c r="M368" s="161"/>
      <c r="O368" s="149"/>
      <c r="P368" s="149"/>
    </row>
    <row r="369" spans="1:16">
      <c r="A369" s="173" t="s">
        <v>1531</v>
      </c>
      <c r="B369" s="174" t="s">
        <v>1532</v>
      </c>
      <c r="C369" s="175">
        <v>1.77</v>
      </c>
      <c r="D369" s="176">
        <v>3.9874000000000001</v>
      </c>
      <c r="E369" s="177">
        <v>4.8465999999999996</v>
      </c>
      <c r="F369" s="178">
        <v>1</v>
      </c>
      <c r="G369" s="156">
        <f t="shared" si="5"/>
        <v>4.8465999999999996</v>
      </c>
      <c r="H369" s="157">
        <f>ROUND(G369*'2-Calculator'!$C$27,2)</f>
        <v>26123.17</v>
      </c>
      <c r="I369" s="179" t="s">
        <v>18</v>
      </c>
      <c r="J369" s="179" t="s">
        <v>17</v>
      </c>
      <c r="K369" s="180" t="s">
        <v>151</v>
      </c>
      <c r="L369" s="181" t="s">
        <v>418</v>
      </c>
      <c r="M369" s="161"/>
      <c r="O369" s="149"/>
      <c r="P369" s="149"/>
    </row>
    <row r="370" spans="1:16">
      <c r="A370" s="150" t="s">
        <v>1533</v>
      </c>
      <c r="B370" s="151" t="s">
        <v>1532</v>
      </c>
      <c r="C370" s="152">
        <v>2.34</v>
      </c>
      <c r="D370" s="153">
        <v>4.1798000000000002</v>
      </c>
      <c r="E370" s="154">
        <v>5.0804</v>
      </c>
      <c r="F370" s="155">
        <v>1</v>
      </c>
      <c r="G370" s="156">
        <f t="shared" si="5"/>
        <v>5.0804</v>
      </c>
      <c r="H370" s="157">
        <f>ROUND(G370*'2-Calculator'!$C$27,2)</f>
        <v>27383.360000000001</v>
      </c>
      <c r="I370" s="158" t="s">
        <v>18</v>
      </c>
      <c r="J370" s="158" t="s">
        <v>17</v>
      </c>
      <c r="K370" s="159" t="s">
        <v>151</v>
      </c>
      <c r="L370" s="160" t="s">
        <v>418</v>
      </c>
      <c r="M370" s="161"/>
      <c r="O370" s="149"/>
      <c r="P370" s="149"/>
    </row>
    <row r="371" spans="1:16">
      <c r="A371" s="150" t="s">
        <v>1534</v>
      </c>
      <c r="B371" s="151" t="s">
        <v>1532</v>
      </c>
      <c r="C371" s="152">
        <v>4.8099999999999996</v>
      </c>
      <c r="D371" s="153">
        <v>4.8510999999999997</v>
      </c>
      <c r="E371" s="154">
        <v>5.8963999999999999</v>
      </c>
      <c r="F371" s="155">
        <v>1</v>
      </c>
      <c r="G371" s="156">
        <f t="shared" si="5"/>
        <v>5.8963999999999999</v>
      </c>
      <c r="H371" s="157">
        <f>ROUND(G371*'2-Calculator'!$C$27,2)</f>
        <v>31781.599999999999</v>
      </c>
      <c r="I371" s="158" t="s">
        <v>18</v>
      </c>
      <c r="J371" s="158" t="s">
        <v>17</v>
      </c>
      <c r="K371" s="159" t="s">
        <v>151</v>
      </c>
      <c r="L371" s="160" t="s">
        <v>418</v>
      </c>
      <c r="M371" s="161"/>
      <c r="O371" s="149"/>
      <c r="P371" s="149"/>
    </row>
    <row r="372" spans="1:16">
      <c r="A372" s="163" t="s">
        <v>1535</v>
      </c>
      <c r="B372" s="164" t="s">
        <v>1532</v>
      </c>
      <c r="C372" s="165">
        <v>11.4</v>
      </c>
      <c r="D372" s="166">
        <v>6.9065000000000003</v>
      </c>
      <c r="E372" s="167">
        <v>8.3946000000000005</v>
      </c>
      <c r="F372" s="168">
        <v>1</v>
      </c>
      <c r="G372" s="167">
        <f t="shared" si="5"/>
        <v>8.3946000000000005</v>
      </c>
      <c r="H372" s="169">
        <f>ROUND(G372*'2-Calculator'!$C$27,2)</f>
        <v>45246.89</v>
      </c>
      <c r="I372" s="170" t="s">
        <v>18</v>
      </c>
      <c r="J372" s="170" t="s">
        <v>17</v>
      </c>
      <c r="K372" s="171" t="s">
        <v>151</v>
      </c>
      <c r="L372" s="172" t="s">
        <v>418</v>
      </c>
      <c r="M372" s="161"/>
      <c r="O372" s="149"/>
      <c r="P372" s="149"/>
    </row>
    <row r="373" spans="1:16">
      <c r="A373" s="173" t="s">
        <v>486</v>
      </c>
      <c r="B373" s="174" t="s">
        <v>1536</v>
      </c>
      <c r="C373" s="175">
        <v>2.13</v>
      </c>
      <c r="D373" s="176">
        <v>0.76249999999999996</v>
      </c>
      <c r="E373" s="177">
        <v>0.92679999999999996</v>
      </c>
      <c r="F373" s="178">
        <v>1</v>
      </c>
      <c r="G373" s="156">
        <f t="shared" si="5"/>
        <v>0.92679999999999996</v>
      </c>
      <c r="H373" s="157">
        <f>ROUND(G373*'2-Calculator'!$C$27,2)</f>
        <v>4995.45</v>
      </c>
      <c r="I373" s="179" t="s">
        <v>18</v>
      </c>
      <c r="J373" s="179" t="s">
        <v>17</v>
      </c>
      <c r="K373" s="180" t="s">
        <v>151</v>
      </c>
      <c r="L373" s="181" t="s">
        <v>418</v>
      </c>
      <c r="M373" s="161"/>
      <c r="O373" s="149"/>
      <c r="P373" s="149"/>
    </row>
    <row r="374" spans="1:16">
      <c r="A374" s="150" t="s">
        <v>487</v>
      </c>
      <c r="B374" s="151" t="s">
        <v>1536</v>
      </c>
      <c r="C374" s="152">
        <v>3</v>
      </c>
      <c r="D374" s="153">
        <v>0.82969999999999999</v>
      </c>
      <c r="E374" s="154">
        <v>1.0085</v>
      </c>
      <c r="F374" s="155">
        <v>1</v>
      </c>
      <c r="G374" s="156">
        <f t="shared" si="5"/>
        <v>1.0085</v>
      </c>
      <c r="H374" s="157">
        <f>ROUND(G374*'2-Calculator'!$C$27,2)</f>
        <v>5435.82</v>
      </c>
      <c r="I374" s="158" t="s">
        <v>18</v>
      </c>
      <c r="J374" s="158" t="s">
        <v>17</v>
      </c>
      <c r="K374" s="159" t="s">
        <v>151</v>
      </c>
      <c r="L374" s="160" t="s">
        <v>418</v>
      </c>
      <c r="M374" s="161"/>
      <c r="O374" s="149"/>
      <c r="P374" s="149"/>
    </row>
    <row r="375" spans="1:16">
      <c r="A375" s="150" t="s">
        <v>488</v>
      </c>
      <c r="B375" s="151" t="s">
        <v>1536</v>
      </c>
      <c r="C375" s="152">
        <v>4.68</v>
      </c>
      <c r="D375" s="153">
        <v>1.0682</v>
      </c>
      <c r="E375" s="154">
        <v>1.2984</v>
      </c>
      <c r="F375" s="155">
        <v>1</v>
      </c>
      <c r="G375" s="156">
        <f t="shared" si="5"/>
        <v>1.2984</v>
      </c>
      <c r="H375" s="157">
        <f>ROUND(G375*'2-Calculator'!$C$27,2)</f>
        <v>6998.38</v>
      </c>
      <c r="I375" s="158" t="s">
        <v>18</v>
      </c>
      <c r="J375" s="158" t="s">
        <v>17</v>
      </c>
      <c r="K375" s="159" t="s">
        <v>151</v>
      </c>
      <c r="L375" s="160" t="s">
        <v>418</v>
      </c>
      <c r="M375" s="161"/>
      <c r="O375" s="149"/>
      <c r="P375" s="149"/>
    </row>
    <row r="376" spans="1:16">
      <c r="A376" s="163" t="s">
        <v>489</v>
      </c>
      <c r="B376" s="164" t="s">
        <v>1536</v>
      </c>
      <c r="C376" s="165">
        <v>6.25</v>
      </c>
      <c r="D376" s="166">
        <v>1.5488999999999999</v>
      </c>
      <c r="E376" s="167">
        <v>1.8826000000000001</v>
      </c>
      <c r="F376" s="168">
        <v>1</v>
      </c>
      <c r="G376" s="167">
        <f t="shared" si="5"/>
        <v>1.8826000000000001</v>
      </c>
      <c r="H376" s="169">
        <f>ROUND(G376*'2-Calculator'!$C$27,2)</f>
        <v>10147.209999999999</v>
      </c>
      <c r="I376" s="170" t="s">
        <v>18</v>
      </c>
      <c r="J376" s="170" t="s">
        <v>17</v>
      </c>
      <c r="K376" s="171" t="s">
        <v>151</v>
      </c>
      <c r="L376" s="172" t="s">
        <v>418</v>
      </c>
      <c r="M376" s="161"/>
      <c r="O376" s="149"/>
      <c r="P376" s="149"/>
    </row>
    <row r="377" spans="1:16">
      <c r="A377" s="173" t="s">
        <v>490</v>
      </c>
      <c r="B377" s="174" t="s">
        <v>491</v>
      </c>
      <c r="C377" s="175">
        <v>1.97</v>
      </c>
      <c r="D377" s="176">
        <v>0.9073</v>
      </c>
      <c r="E377" s="177">
        <v>1.1028</v>
      </c>
      <c r="F377" s="178">
        <v>1</v>
      </c>
      <c r="G377" s="156">
        <f t="shared" si="5"/>
        <v>1.1028</v>
      </c>
      <c r="H377" s="157">
        <f>ROUND(G377*'2-Calculator'!$C$27,2)</f>
        <v>5944.09</v>
      </c>
      <c r="I377" s="179" t="s">
        <v>18</v>
      </c>
      <c r="J377" s="179" t="s">
        <v>17</v>
      </c>
      <c r="K377" s="180" t="s">
        <v>151</v>
      </c>
      <c r="L377" s="181" t="s">
        <v>418</v>
      </c>
      <c r="M377" s="161"/>
      <c r="O377" s="149"/>
      <c r="P377" s="149"/>
    </row>
    <row r="378" spans="1:16">
      <c r="A378" s="150" t="s">
        <v>492</v>
      </c>
      <c r="B378" s="151" t="s">
        <v>491</v>
      </c>
      <c r="C378" s="152">
        <v>2.75</v>
      </c>
      <c r="D378" s="153">
        <v>1.0629999999999999</v>
      </c>
      <c r="E378" s="154">
        <v>1.292</v>
      </c>
      <c r="F378" s="155">
        <v>1</v>
      </c>
      <c r="G378" s="156">
        <f t="shared" si="5"/>
        <v>1.292</v>
      </c>
      <c r="H378" s="157">
        <f>ROUND(G378*'2-Calculator'!$C$27,2)</f>
        <v>6963.88</v>
      </c>
      <c r="I378" s="158" t="s">
        <v>18</v>
      </c>
      <c r="J378" s="158" t="s">
        <v>17</v>
      </c>
      <c r="K378" s="159" t="s">
        <v>151</v>
      </c>
      <c r="L378" s="160" t="s">
        <v>418</v>
      </c>
      <c r="M378" s="161"/>
      <c r="O378" s="149"/>
      <c r="P378" s="149"/>
    </row>
    <row r="379" spans="1:16">
      <c r="A379" s="150" t="s">
        <v>493</v>
      </c>
      <c r="B379" s="151" t="s">
        <v>491</v>
      </c>
      <c r="C379" s="152">
        <v>4.5</v>
      </c>
      <c r="D379" s="153">
        <v>1.3796999999999999</v>
      </c>
      <c r="E379" s="154">
        <v>1.677</v>
      </c>
      <c r="F379" s="155">
        <v>1</v>
      </c>
      <c r="G379" s="156">
        <f t="shared" si="5"/>
        <v>1.677</v>
      </c>
      <c r="H379" s="157">
        <f>ROUND(G379*'2-Calculator'!$C$27,2)</f>
        <v>9039.0300000000007</v>
      </c>
      <c r="I379" s="158" t="s">
        <v>18</v>
      </c>
      <c r="J379" s="158" t="s">
        <v>17</v>
      </c>
      <c r="K379" s="159" t="s">
        <v>151</v>
      </c>
      <c r="L379" s="160" t="s">
        <v>418</v>
      </c>
      <c r="M379" s="161"/>
      <c r="O379" s="149"/>
      <c r="P379" s="149"/>
    </row>
    <row r="380" spans="1:16">
      <c r="A380" s="163" t="s">
        <v>494</v>
      </c>
      <c r="B380" s="164" t="s">
        <v>491</v>
      </c>
      <c r="C380" s="165">
        <v>7.06</v>
      </c>
      <c r="D380" s="166">
        <v>2.0306999999999999</v>
      </c>
      <c r="E380" s="167">
        <v>2.4683000000000002</v>
      </c>
      <c r="F380" s="168">
        <v>1</v>
      </c>
      <c r="G380" s="167">
        <f t="shared" si="5"/>
        <v>2.4683000000000002</v>
      </c>
      <c r="H380" s="169">
        <f>ROUND(G380*'2-Calculator'!$C$27,2)</f>
        <v>13304.14</v>
      </c>
      <c r="I380" s="170" t="s">
        <v>18</v>
      </c>
      <c r="J380" s="170" t="s">
        <v>17</v>
      </c>
      <c r="K380" s="171" t="s">
        <v>151</v>
      </c>
      <c r="L380" s="172" t="s">
        <v>418</v>
      </c>
      <c r="M380" s="161"/>
      <c r="O380" s="149"/>
      <c r="P380" s="149"/>
    </row>
    <row r="381" spans="1:16">
      <c r="A381" s="173" t="s">
        <v>495</v>
      </c>
      <c r="B381" s="174" t="s">
        <v>1537</v>
      </c>
      <c r="C381" s="175">
        <v>2.23</v>
      </c>
      <c r="D381" s="176">
        <v>0.96560000000000001</v>
      </c>
      <c r="E381" s="177">
        <v>1.1737</v>
      </c>
      <c r="F381" s="178">
        <v>1</v>
      </c>
      <c r="G381" s="156">
        <f t="shared" si="5"/>
        <v>1.1737</v>
      </c>
      <c r="H381" s="157">
        <f>ROUND(G381*'2-Calculator'!$C$27,2)</f>
        <v>6326.24</v>
      </c>
      <c r="I381" s="179" t="s">
        <v>18</v>
      </c>
      <c r="J381" s="179" t="s">
        <v>17</v>
      </c>
      <c r="K381" s="180" t="s">
        <v>151</v>
      </c>
      <c r="L381" s="181" t="s">
        <v>418</v>
      </c>
      <c r="M381" s="161"/>
      <c r="O381" s="149"/>
      <c r="P381" s="149"/>
    </row>
    <row r="382" spans="1:16">
      <c r="A382" s="150" t="s">
        <v>496</v>
      </c>
      <c r="B382" s="151" t="s">
        <v>1537</v>
      </c>
      <c r="C382" s="152">
        <v>3.96</v>
      </c>
      <c r="D382" s="153">
        <v>1.2076</v>
      </c>
      <c r="E382" s="154">
        <v>1.4678</v>
      </c>
      <c r="F382" s="155">
        <v>1</v>
      </c>
      <c r="G382" s="156">
        <f t="shared" si="5"/>
        <v>1.4678</v>
      </c>
      <c r="H382" s="157">
        <f>ROUND(G382*'2-Calculator'!$C$27,2)</f>
        <v>7911.44</v>
      </c>
      <c r="I382" s="158" t="s">
        <v>18</v>
      </c>
      <c r="J382" s="158" t="s">
        <v>17</v>
      </c>
      <c r="K382" s="159" t="s">
        <v>151</v>
      </c>
      <c r="L382" s="160" t="s">
        <v>418</v>
      </c>
      <c r="M382" s="161"/>
      <c r="O382" s="149"/>
      <c r="P382" s="149"/>
    </row>
    <row r="383" spans="1:16">
      <c r="A383" s="150" t="s">
        <v>497</v>
      </c>
      <c r="B383" s="151" t="s">
        <v>1537</v>
      </c>
      <c r="C383" s="152">
        <v>6.96</v>
      </c>
      <c r="D383" s="153">
        <v>1.7109000000000001</v>
      </c>
      <c r="E383" s="154">
        <v>2.0794999999999999</v>
      </c>
      <c r="F383" s="155">
        <v>1</v>
      </c>
      <c r="G383" s="156">
        <f t="shared" si="5"/>
        <v>2.0794999999999999</v>
      </c>
      <c r="H383" s="157">
        <f>ROUND(G383*'2-Calculator'!$C$27,2)</f>
        <v>11208.51</v>
      </c>
      <c r="I383" s="158" t="s">
        <v>18</v>
      </c>
      <c r="J383" s="158" t="s">
        <v>17</v>
      </c>
      <c r="K383" s="159" t="s">
        <v>151</v>
      </c>
      <c r="L383" s="160" t="s">
        <v>418</v>
      </c>
      <c r="M383" s="161"/>
      <c r="O383" s="149"/>
      <c r="P383" s="149"/>
    </row>
    <row r="384" spans="1:16">
      <c r="A384" s="163" t="s">
        <v>498</v>
      </c>
      <c r="B384" s="164" t="s">
        <v>1537</v>
      </c>
      <c r="C384" s="165">
        <v>10</v>
      </c>
      <c r="D384" s="166">
        <v>2.6314000000000002</v>
      </c>
      <c r="E384" s="167">
        <v>3.1983999999999999</v>
      </c>
      <c r="F384" s="168">
        <v>1</v>
      </c>
      <c r="G384" s="167">
        <f t="shared" si="5"/>
        <v>3.1983999999999999</v>
      </c>
      <c r="H384" s="169">
        <f>ROUND(G384*'2-Calculator'!$C$27,2)</f>
        <v>17239.38</v>
      </c>
      <c r="I384" s="170" t="s">
        <v>18</v>
      </c>
      <c r="J384" s="170" t="s">
        <v>17</v>
      </c>
      <c r="K384" s="171" t="s">
        <v>151</v>
      </c>
      <c r="L384" s="172" t="s">
        <v>418</v>
      </c>
      <c r="M384" s="161"/>
      <c r="O384" s="149"/>
      <c r="P384" s="149"/>
    </row>
    <row r="385" spans="1:16">
      <c r="A385" s="173" t="s">
        <v>499</v>
      </c>
      <c r="B385" s="174" t="s">
        <v>1685</v>
      </c>
      <c r="C385" s="175">
        <v>5.79</v>
      </c>
      <c r="D385" s="176">
        <v>0.83030000000000004</v>
      </c>
      <c r="E385" s="177">
        <v>1.0092000000000001</v>
      </c>
      <c r="F385" s="178">
        <v>1</v>
      </c>
      <c r="G385" s="156">
        <f t="shared" si="5"/>
        <v>1.0092000000000001</v>
      </c>
      <c r="H385" s="157">
        <f>ROUND(G385*'2-Calculator'!$C$27,2)</f>
        <v>5439.59</v>
      </c>
      <c r="I385" s="179" t="s">
        <v>18</v>
      </c>
      <c r="J385" s="179" t="s">
        <v>17</v>
      </c>
      <c r="K385" s="180" t="s">
        <v>151</v>
      </c>
      <c r="L385" s="181" t="s">
        <v>418</v>
      </c>
      <c r="M385" s="161"/>
      <c r="O385" s="149"/>
      <c r="P385" s="149"/>
    </row>
    <row r="386" spans="1:16">
      <c r="A386" s="150" t="s">
        <v>500</v>
      </c>
      <c r="B386" s="151" t="s">
        <v>1685</v>
      </c>
      <c r="C386" s="152">
        <v>7.6</v>
      </c>
      <c r="D386" s="153">
        <v>1.1264000000000001</v>
      </c>
      <c r="E386" s="154">
        <v>1.3691</v>
      </c>
      <c r="F386" s="155">
        <v>1</v>
      </c>
      <c r="G386" s="156">
        <f t="shared" si="5"/>
        <v>1.3691</v>
      </c>
      <c r="H386" s="157">
        <f>ROUND(G386*'2-Calculator'!$C$27,2)</f>
        <v>7379.45</v>
      </c>
      <c r="I386" s="158" t="s">
        <v>18</v>
      </c>
      <c r="J386" s="158" t="s">
        <v>17</v>
      </c>
      <c r="K386" s="159" t="s">
        <v>151</v>
      </c>
      <c r="L386" s="160" t="s">
        <v>418</v>
      </c>
      <c r="M386" s="161"/>
      <c r="O386" s="149"/>
      <c r="P386" s="149"/>
    </row>
    <row r="387" spans="1:16">
      <c r="A387" s="150" t="s">
        <v>501</v>
      </c>
      <c r="B387" s="151" t="s">
        <v>1685</v>
      </c>
      <c r="C387" s="152">
        <v>10</v>
      </c>
      <c r="D387" s="153">
        <v>1.5250999999999999</v>
      </c>
      <c r="E387" s="154">
        <v>1.8536999999999999</v>
      </c>
      <c r="F387" s="155">
        <v>1</v>
      </c>
      <c r="G387" s="156">
        <f t="shared" si="5"/>
        <v>1.8536999999999999</v>
      </c>
      <c r="H387" s="157">
        <f>ROUND(G387*'2-Calculator'!$C$27,2)</f>
        <v>9991.44</v>
      </c>
      <c r="I387" s="158" t="s">
        <v>18</v>
      </c>
      <c r="J387" s="158" t="s">
        <v>17</v>
      </c>
      <c r="K387" s="159" t="s">
        <v>151</v>
      </c>
      <c r="L387" s="160" t="s">
        <v>418</v>
      </c>
      <c r="M387" s="161"/>
      <c r="O387" s="149"/>
      <c r="P387" s="149"/>
    </row>
    <row r="388" spans="1:16">
      <c r="A388" s="163" t="s">
        <v>502</v>
      </c>
      <c r="B388" s="164" t="s">
        <v>1685</v>
      </c>
      <c r="C388" s="165">
        <v>13.85</v>
      </c>
      <c r="D388" s="166">
        <v>2.202</v>
      </c>
      <c r="E388" s="167">
        <v>2.6764999999999999</v>
      </c>
      <c r="F388" s="168">
        <v>1</v>
      </c>
      <c r="G388" s="167">
        <f t="shared" si="5"/>
        <v>2.6764999999999999</v>
      </c>
      <c r="H388" s="169">
        <f>ROUND(G388*'2-Calculator'!$C$27,2)</f>
        <v>14426.34</v>
      </c>
      <c r="I388" s="170" t="s">
        <v>18</v>
      </c>
      <c r="J388" s="170" t="s">
        <v>17</v>
      </c>
      <c r="K388" s="171" t="s">
        <v>151</v>
      </c>
      <c r="L388" s="172" t="s">
        <v>418</v>
      </c>
      <c r="M388" s="161"/>
      <c r="O388" s="149"/>
      <c r="P388" s="149"/>
    </row>
    <row r="389" spans="1:16">
      <c r="A389" s="173" t="s">
        <v>503</v>
      </c>
      <c r="B389" s="174" t="s">
        <v>1538</v>
      </c>
      <c r="C389" s="175">
        <v>2.77</v>
      </c>
      <c r="D389" s="176">
        <v>0.50529999999999997</v>
      </c>
      <c r="E389" s="177">
        <v>0.61419999999999997</v>
      </c>
      <c r="F389" s="178">
        <v>1</v>
      </c>
      <c r="G389" s="156">
        <f t="shared" si="5"/>
        <v>0.61419999999999997</v>
      </c>
      <c r="H389" s="157">
        <f>ROUND(G389*'2-Calculator'!$C$27,2)</f>
        <v>3310.54</v>
      </c>
      <c r="I389" s="179" t="s">
        <v>18</v>
      </c>
      <c r="J389" s="179" t="s">
        <v>17</v>
      </c>
      <c r="K389" s="180" t="s">
        <v>151</v>
      </c>
      <c r="L389" s="181" t="s">
        <v>418</v>
      </c>
      <c r="M389" s="161"/>
      <c r="O389" s="149"/>
      <c r="P389" s="149"/>
    </row>
    <row r="390" spans="1:16">
      <c r="A390" s="150" t="s">
        <v>504</v>
      </c>
      <c r="B390" s="151" t="s">
        <v>1538</v>
      </c>
      <c r="C390" s="152">
        <v>3.86</v>
      </c>
      <c r="D390" s="153">
        <v>0.66549999999999998</v>
      </c>
      <c r="E390" s="154">
        <v>0.80889999999999995</v>
      </c>
      <c r="F390" s="155">
        <v>1</v>
      </c>
      <c r="G390" s="156">
        <f t="shared" si="5"/>
        <v>0.80889999999999995</v>
      </c>
      <c r="H390" s="157">
        <f>ROUND(G390*'2-Calculator'!$C$27,2)</f>
        <v>4359.97</v>
      </c>
      <c r="I390" s="158" t="s">
        <v>18</v>
      </c>
      <c r="J390" s="158" t="s">
        <v>17</v>
      </c>
      <c r="K390" s="159" t="s">
        <v>151</v>
      </c>
      <c r="L390" s="160" t="s">
        <v>418</v>
      </c>
      <c r="M390" s="161"/>
      <c r="O390" s="149"/>
      <c r="P390" s="149"/>
    </row>
    <row r="391" spans="1:16">
      <c r="A391" s="150" t="s">
        <v>505</v>
      </c>
      <c r="B391" s="151" t="s">
        <v>1538</v>
      </c>
      <c r="C391" s="152">
        <v>5.17</v>
      </c>
      <c r="D391" s="153">
        <v>0.92600000000000005</v>
      </c>
      <c r="E391" s="154">
        <v>1.1254999999999999</v>
      </c>
      <c r="F391" s="155">
        <v>1</v>
      </c>
      <c r="G391" s="156">
        <f t="shared" si="5"/>
        <v>1.1254999999999999</v>
      </c>
      <c r="H391" s="157">
        <f>ROUND(G391*'2-Calculator'!$C$27,2)</f>
        <v>6066.45</v>
      </c>
      <c r="I391" s="158" t="s">
        <v>18</v>
      </c>
      <c r="J391" s="158" t="s">
        <v>17</v>
      </c>
      <c r="K391" s="159" t="s">
        <v>151</v>
      </c>
      <c r="L391" s="160" t="s">
        <v>418</v>
      </c>
      <c r="M391" s="161"/>
      <c r="O391" s="149"/>
      <c r="P391" s="149"/>
    </row>
    <row r="392" spans="1:16">
      <c r="A392" s="163" t="s">
        <v>506</v>
      </c>
      <c r="B392" s="164" t="s">
        <v>1538</v>
      </c>
      <c r="C392" s="165">
        <v>7.48</v>
      </c>
      <c r="D392" s="166">
        <v>1.4047000000000001</v>
      </c>
      <c r="E392" s="167">
        <v>1.7074</v>
      </c>
      <c r="F392" s="168">
        <v>1</v>
      </c>
      <c r="G392" s="167">
        <f t="shared" si="5"/>
        <v>1.7074</v>
      </c>
      <c r="H392" s="169">
        <f>ROUND(G392*'2-Calculator'!$C$27,2)</f>
        <v>9202.89</v>
      </c>
      <c r="I392" s="170" t="s">
        <v>18</v>
      </c>
      <c r="J392" s="170" t="s">
        <v>17</v>
      </c>
      <c r="K392" s="171" t="s">
        <v>151</v>
      </c>
      <c r="L392" s="172" t="s">
        <v>418</v>
      </c>
      <c r="M392" s="161"/>
      <c r="O392" s="149"/>
      <c r="P392" s="149"/>
    </row>
    <row r="393" spans="1:16">
      <c r="A393" s="173" t="s">
        <v>507</v>
      </c>
      <c r="B393" s="174" t="s">
        <v>1686</v>
      </c>
      <c r="C393" s="175">
        <v>1.91</v>
      </c>
      <c r="D393" s="176">
        <v>0.35959999999999998</v>
      </c>
      <c r="E393" s="177">
        <v>0.43709999999999999</v>
      </c>
      <c r="F393" s="178">
        <v>1</v>
      </c>
      <c r="G393" s="156">
        <f t="shared" si="5"/>
        <v>0.43709999999999999</v>
      </c>
      <c r="H393" s="157">
        <f>ROUND(G393*'2-Calculator'!$C$27,2)</f>
        <v>2355.9699999999998</v>
      </c>
      <c r="I393" s="179" t="s">
        <v>18</v>
      </c>
      <c r="J393" s="179" t="s">
        <v>17</v>
      </c>
      <c r="K393" s="180" t="s">
        <v>151</v>
      </c>
      <c r="L393" s="181" t="s">
        <v>418</v>
      </c>
      <c r="M393" s="161"/>
      <c r="O393" s="149"/>
      <c r="P393" s="149"/>
    </row>
    <row r="394" spans="1:16">
      <c r="A394" s="150" t="s">
        <v>508</v>
      </c>
      <c r="B394" s="151" t="s">
        <v>1686</v>
      </c>
      <c r="C394" s="152">
        <v>2.46</v>
      </c>
      <c r="D394" s="153">
        <v>0.51559999999999995</v>
      </c>
      <c r="E394" s="154">
        <v>0.62670000000000003</v>
      </c>
      <c r="F394" s="155">
        <v>1</v>
      </c>
      <c r="G394" s="156">
        <f t="shared" si="5"/>
        <v>0.62670000000000003</v>
      </c>
      <c r="H394" s="157">
        <f>ROUND(G394*'2-Calculator'!$C$27,2)</f>
        <v>3377.91</v>
      </c>
      <c r="I394" s="158" t="s">
        <v>18</v>
      </c>
      <c r="J394" s="158" t="s">
        <v>17</v>
      </c>
      <c r="K394" s="159" t="s">
        <v>151</v>
      </c>
      <c r="L394" s="160" t="s">
        <v>418</v>
      </c>
      <c r="M394" s="161"/>
      <c r="O394" s="149"/>
      <c r="P394" s="149"/>
    </row>
    <row r="395" spans="1:16">
      <c r="A395" s="150" t="s">
        <v>509</v>
      </c>
      <c r="B395" s="151" t="s">
        <v>1686</v>
      </c>
      <c r="C395" s="152">
        <v>2.8</v>
      </c>
      <c r="D395" s="153">
        <v>0.8125</v>
      </c>
      <c r="E395" s="154">
        <v>0.98760000000000003</v>
      </c>
      <c r="F395" s="155">
        <v>1</v>
      </c>
      <c r="G395" s="156">
        <f t="shared" si="5"/>
        <v>0.98760000000000003</v>
      </c>
      <c r="H395" s="157">
        <f>ROUND(G395*'2-Calculator'!$C$27,2)</f>
        <v>5323.16</v>
      </c>
      <c r="I395" s="158" t="s">
        <v>18</v>
      </c>
      <c r="J395" s="158" t="s">
        <v>17</v>
      </c>
      <c r="K395" s="159" t="s">
        <v>151</v>
      </c>
      <c r="L395" s="160" t="s">
        <v>418</v>
      </c>
      <c r="M395" s="161"/>
      <c r="O395" s="149"/>
      <c r="P395" s="149"/>
    </row>
    <row r="396" spans="1:16">
      <c r="A396" s="163" t="s">
        <v>510</v>
      </c>
      <c r="B396" s="164" t="s">
        <v>1686</v>
      </c>
      <c r="C396" s="165">
        <v>4.04</v>
      </c>
      <c r="D396" s="166">
        <v>1.4470000000000001</v>
      </c>
      <c r="E396" s="167">
        <v>1.7587999999999999</v>
      </c>
      <c r="F396" s="168">
        <v>1</v>
      </c>
      <c r="G396" s="167">
        <f t="shared" si="5"/>
        <v>1.7587999999999999</v>
      </c>
      <c r="H396" s="169">
        <f>ROUND(G396*'2-Calculator'!$C$27,2)</f>
        <v>9479.93</v>
      </c>
      <c r="I396" s="170" t="s">
        <v>18</v>
      </c>
      <c r="J396" s="170" t="s">
        <v>17</v>
      </c>
      <c r="K396" s="171" t="s">
        <v>151</v>
      </c>
      <c r="L396" s="172" t="s">
        <v>418</v>
      </c>
      <c r="M396" s="161"/>
      <c r="O396" s="149"/>
      <c r="P396" s="149"/>
    </row>
    <row r="397" spans="1:16">
      <c r="A397" s="173" t="s">
        <v>511</v>
      </c>
      <c r="B397" s="174" t="s">
        <v>1687</v>
      </c>
      <c r="C397" s="175">
        <v>2.63</v>
      </c>
      <c r="D397" s="176">
        <v>0.45810000000000001</v>
      </c>
      <c r="E397" s="177">
        <v>0.55679999999999996</v>
      </c>
      <c r="F397" s="178">
        <v>1</v>
      </c>
      <c r="G397" s="156">
        <f t="shared" si="5"/>
        <v>0.55679999999999996</v>
      </c>
      <c r="H397" s="157">
        <f>ROUND(G397*'2-Calculator'!$C$27,2)</f>
        <v>3001.15</v>
      </c>
      <c r="I397" s="179" t="s">
        <v>18</v>
      </c>
      <c r="J397" s="179" t="s">
        <v>17</v>
      </c>
      <c r="K397" s="180" t="s">
        <v>151</v>
      </c>
      <c r="L397" s="181" t="s">
        <v>418</v>
      </c>
      <c r="M397" s="161"/>
      <c r="O397" s="149"/>
      <c r="P397" s="149"/>
    </row>
    <row r="398" spans="1:16">
      <c r="A398" s="150" t="s">
        <v>512</v>
      </c>
      <c r="B398" s="151" t="s">
        <v>1687</v>
      </c>
      <c r="C398" s="152">
        <v>3.58</v>
      </c>
      <c r="D398" s="153">
        <v>0.62080000000000002</v>
      </c>
      <c r="E398" s="154">
        <v>0.75460000000000005</v>
      </c>
      <c r="F398" s="155">
        <v>1</v>
      </c>
      <c r="G398" s="156">
        <f t="shared" si="5"/>
        <v>0.75460000000000005</v>
      </c>
      <c r="H398" s="157">
        <f>ROUND(G398*'2-Calculator'!$C$27,2)</f>
        <v>4067.29</v>
      </c>
      <c r="I398" s="158" t="s">
        <v>18</v>
      </c>
      <c r="J398" s="158" t="s">
        <v>17</v>
      </c>
      <c r="K398" s="159" t="s">
        <v>151</v>
      </c>
      <c r="L398" s="160" t="s">
        <v>418</v>
      </c>
      <c r="M398" s="161"/>
      <c r="O398" s="149"/>
      <c r="P398" s="149"/>
    </row>
    <row r="399" spans="1:16">
      <c r="A399" s="150" t="s">
        <v>513</v>
      </c>
      <c r="B399" s="151" t="s">
        <v>1687</v>
      </c>
      <c r="C399" s="152">
        <v>4.6399999999999997</v>
      </c>
      <c r="D399" s="153">
        <v>0.85609999999999997</v>
      </c>
      <c r="E399" s="154">
        <v>1.0406</v>
      </c>
      <c r="F399" s="155">
        <v>1</v>
      </c>
      <c r="G399" s="156">
        <f t="shared" si="5"/>
        <v>1.0406</v>
      </c>
      <c r="H399" s="157">
        <f>ROUND(G399*'2-Calculator'!$C$27,2)</f>
        <v>5608.83</v>
      </c>
      <c r="I399" s="158" t="s">
        <v>18</v>
      </c>
      <c r="J399" s="158" t="s">
        <v>17</v>
      </c>
      <c r="K399" s="159" t="s">
        <v>151</v>
      </c>
      <c r="L399" s="160" t="s">
        <v>418</v>
      </c>
      <c r="M399" s="161"/>
      <c r="O399" s="149"/>
      <c r="P399" s="149"/>
    </row>
    <row r="400" spans="1:16">
      <c r="A400" s="163" t="s">
        <v>514</v>
      </c>
      <c r="B400" s="164" t="s">
        <v>1687</v>
      </c>
      <c r="C400" s="165">
        <v>7.84</v>
      </c>
      <c r="D400" s="166">
        <v>1.5748</v>
      </c>
      <c r="E400" s="167">
        <v>1.9140999999999999</v>
      </c>
      <c r="F400" s="168">
        <v>1</v>
      </c>
      <c r="G400" s="167">
        <f t="shared" si="5"/>
        <v>1.9140999999999999</v>
      </c>
      <c r="H400" s="169">
        <f>ROUND(G400*'2-Calculator'!$C$27,2)</f>
        <v>10317</v>
      </c>
      <c r="I400" s="170" t="s">
        <v>18</v>
      </c>
      <c r="J400" s="170" t="s">
        <v>17</v>
      </c>
      <c r="K400" s="171" t="s">
        <v>151</v>
      </c>
      <c r="L400" s="172" t="s">
        <v>418</v>
      </c>
      <c r="M400" s="161"/>
      <c r="O400" s="149"/>
      <c r="P400" s="149"/>
    </row>
    <row r="401" spans="1:16">
      <c r="A401" s="173" t="s">
        <v>515</v>
      </c>
      <c r="B401" s="174" t="s">
        <v>1688</v>
      </c>
      <c r="C401" s="175">
        <v>1.68</v>
      </c>
      <c r="D401" s="176">
        <v>0.46029999999999999</v>
      </c>
      <c r="E401" s="177">
        <v>0.5595</v>
      </c>
      <c r="F401" s="178">
        <v>1</v>
      </c>
      <c r="G401" s="156">
        <f t="shared" si="5"/>
        <v>0.5595</v>
      </c>
      <c r="H401" s="157">
        <f>ROUND(G401*'2-Calculator'!$C$27,2)</f>
        <v>3015.71</v>
      </c>
      <c r="I401" s="179" t="s">
        <v>18</v>
      </c>
      <c r="J401" s="179" t="s">
        <v>17</v>
      </c>
      <c r="K401" s="180" t="s">
        <v>151</v>
      </c>
      <c r="L401" s="181" t="s">
        <v>418</v>
      </c>
      <c r="M401" s="161"/>
      <c r="O401" s="149"/>
      <c r="P401" s="149"/>
    </row>
    <row r="402" spans="1:16">
      <c r="A402" s="150" t="s">
        <v>516</v>
      </c>
      <c r="B402" s="151" t="s">
        <v>1688</v>
      </c>
      <c r="C402" s="152">
        <v>2.27</v>
      </c>
      <c r="D402" s="153">
        <v>0.55249999999999999</v>
      </c>
      <c r="E402" s="154">
        <v>0.67149999999999999</v>
      </c>
      <c r="F402" s="155">
        <v>1</v>
      </c>
      <c r="G402" s="156">
        <f t="shared" si="5"/>
        <v>0.67149999999999999</v>
      </c>
      <c r="H402" s="157">
        <f>ROUND(G402*'2-Calculator'!$C$27,2)</f>
        <v>3619.39</v>
      </c>
      <c r="I402" s="158" t="s">
        <v>18</v>
      </c>
      <c r="J402" s="158" t="s">
        <v>17</v>
      </c>
      <c r="K402" s="159" t="s">
        <v>151</v>
      </c>
      <c r="L402" s="160" t="s">
        <v>418</v>
      </c>
      <c r="M402" s="161"/>
      <c r="O402" s="149"/>
      <c r="P402" s="149"/>
    </row>
    <row r="403" spans="1:16">
      <c r="A403" s="150" t="s">
        <v>517</v>
      </c>
      <c r="B403" s="151" t="s">
        <v>1688</v>
      </c>
      <c r="C403" s="152">
        <v>3.54</v>
      </c>
      <c r="D403" s="153">
        <v>0.73499999999999999</v>
      </c>
      <c r="E403" s="154">
        <v>0.89339999999999997</v>
      </c>
      <c r="F403" s="155">
        <v>1</v>
      </c>
      <c r="G403" s="156">
        <f t="shared" si="5"/>
        <v>0.89339999999999997</v>
      </c>
      <c r="H403" s="157">
        <f>ROUND(G403*'2-Calculator'!$C$27,2)</f>
        <v>4815.43</v>
      </c>
      <c r="I403" s="158" t="s">
        <v>18</v>
      </c>
      <c r="J403" s="158" t="s">
        <v>17</v>
      </c>
      <c r="K403" s="159" t="s">
        <v>151</v>
      </c>
      <c r="L403" s="160" t="s">
        <v>418</v>
      </c>
      <c r="M403" s="161"/>
      <c r="O403" s="149"/>
      <c r="P403" s="149"/>
    </row>
    <row r="404" spans="1:16">
      <c r="A404" s="163" t="s">
        <v>518</v>
      </c>
      <c r="B404" s="164" t="s">
        <v>1688</v>
      </c>
      <c r="C404" s="165">
        <v>6.22</v>
      </c>
      <c r="D404" s="166">
        <v>1.3151999999999999</v>
      </c>
      <c r="E404" s="167">
        <v>1.5986</v>
      </c>
      <c r="F404" s="168">
        <v>1</v>
      </c>
      <c r="G404" s="167">
        <f t="shared" si="5"/>
        <v>1.5986</v>
      </c>
      <c r="H404" s="169">
        <f>ROUND(G404*'2-Calculator'!$C$27,2)</f>
        <v>8616.4500000000007</v>
      </c>
      <c r="I404" s="170" t="s">
        <v>18</v>
      </c>
      <c r="J404" s="170" t="s">
        <v>17</v>
      </c>
      <c r="K404" s="171" t="s">
        <v>151</v>
      </c>
      <c r="L404" s="172" t="s">
        <v>418</v>
      </c>
      <c r="M404" s="161"/>
      <c r="O404" s="149"/>
      <c r="P404" s="149"/>
    </row>
    <row r="405" spans="1:16">
      <c r="A405" s="173" t="s">
        <v>519</v>
      </c>
      <c r="B405" s="174" t="s">
        <v>1539</v>
      </c>
      <c r="C405" s="175">
        <v>1.99</v>
      </c>
      <c r="D405" s="176">
        <v>0.48859999999999998</v>
      </c>
      <c r="E405" s="177">
        <v>0.59389999999999998</v>
      </c>
      <c r="F405" s="178">
        <v>1</v>
      </c>
      <c r="G405" s="156">
        <f t="shared" si="5"/>
        <v>0.59389999999999998</v>
      </c>
      <c r="H405" s="157">
        <f>ROUND(G405*'2-Calculator'!$C$27,2)</f>
        <v>3201.12</v>
      </c>
      <c r="I405" s="179" t="s">
        <v>18</v>
      </c>
      <c r="J405" s="179" t="s">
        <v>17</v>
      </c>
      <c r="K405" s="180" t="s">
        <v>151</v>
      </c>
      <c r="L405" s="181" t="s">
        <v>418</v>
      </c>
      <c r="M405" s="161"/>
      <c r="O405" s="149"/>
      <c r="P405" s="149"/>
    </row>
    <row r="406" spans="1:16">
      <c r="A406" s="150" t="s">
        <v>520</v>
      </c>
      <c r="B406" s="151" t="s">
        <v>1539</v>
      </c>
      <c r="C406" s="152">
        <v>2.71</v>
      </c>
      <c r="D406" s="153">
        <v>0.59719999999999995</v>
      </c>
      <c r="E406" s="154">
        <v>0.72589999999999999</v>
      </c>
      <c r="F406" s="155">
        <v>1</v>
      </c>
      <c r="G406" s="156">
        <f t="shared" ref="G406:G469" si="6">ROUND(F406*E406,4)</f>
        <v>0.72589999999999999</v>
      </c>
      <c r="H406" s="157">
        <f>ROUND(G406*'2-Calculator'!$C$27,2)</f>
        <v>3912.6</v>
      </c>
      <c r="I406" s="158" t="s">
        <v>18</v>
      </c>
      <c r="J406" s="158" t="s">
        <v>17</v>
      </c>
      <c r="K406" s="159" t="s">
        <v>151</v>
      </c>
      <c r="L406" s="160" t="s">
        <v>418</v>
      </c>
      <c r="M406" s="161"/>
      <c r="O406" s="149"/>
      <c r="P406" s="149"/>
    </row>
    <row r="407" spans="1:16">
      <c r="A407" s="150" t="s">
        <v>521</v>
      </c>
      <c r="B407" s="151" t="s">
        <v>1539</v>
      </c>
      <c r="C407" s="152">
        <v>4.0199999999999996</v>
      </c>
      <c r="D407" s="153">
        <v>0.82669999999999999</v>
      </c>
      <c r="E407" s="154">
        <v>1.0047999999999999</v>
      </c>
      <c r="F407" s="155">
        <v>1</v>
      </c>
      <c r="G407" s="156">
        <f t="shared" si="6"/>
        <v>1.0047999999999999</v>
      </c>
      <c r="H407" s="157">
        <f>ROUND(G407*'2-Calculator'!$C$27,2)</f>
        <v>5415.87</v>
      </c>
      <c r="I407" s="158" t="s">
        <v>18</v>
      </c>
      <c r="J407" s="158" t="s">
        <v>17</v>
      </c>
      <c r="K407" s="159" t="s">
        <v>151</v>
      </c>
      <c r="L407" s="160" t="s">
        <v>418</v>
      </c>
      <c r="M407" s="161"/>
      <c r="O407" s="149"/>
      <c r="P407" s="149"/>
    </row>
    <row r="408" spans="1:16">
      <c r="A408" s="163" t="s">
        <v>522</v>
      </c>
      <c r="B408" s="164" t="s">
        <v>1539</v>
      </c>
      <c r="C408" s="165">
        <v>6.07</v>
      </c>
      <c r="D408" s="166">
        <v>1.2118</v>
      </c>
      <c r="E408" s="167">
        <v>1.4729000000000001</v>
      </c>
      <c r="F408" s="168">
        <v>1</v>
      </c>
      <c r="G408" s="167">
        <f t="shared" si="6"/>
        <v>1.4729000000000001</v>
      </c>
      <c r="H408" s="169">
        <f>ROUND(G408*'2-Calculator'!$C$27,2)</f>
        <v>7938.93</v>
      </c>
      <c r="I408" s="170" t="s">
        <v>18</v>
      </c>
      <c r="J408" s="170" t="s">
        <v>17</v>
      </c>
      <c r="K408" s="171" t="s">
        <v>151</v>
      </c>
      <c r="L408" s="172" t="s">
        <v>418</v>
      </c>
      <c r="M408" s="161"/>
      <c r="O408" s="149"/>
      <c r="P408" s="149"/>
    </row>
    <row r="409" spans="1:16">
      <c r="A409" s="173" t="s">
        <v>523</v>
      </c>
      <c r="B409" s="174" t="s">
        <v>1689</v>
      </c>
      <c r="C409" s="175">
        <v>2.14</v>
      </c>
      <c r="D409" s="176">
        <v>0.4355</v>
      </c>
      <c r="E409" s="177">
        <v>0.52929999999999999</v>
      </c>
      <c r="F409" s="178">
        <v>1</v>
      </c>
      <c r="G409" s="156">
        <f t="shared" si="6"/>
        <v>0.52929999999999999</v>
      </c>
      <c r="H409" s="157">
        <f>ROUND(G409*'2-Calculator'!$C$27,2)</f>
        <v>2852.93</v>
      </c>
      <c r="I409" s="179" t="s">
        <v>18</v>
      </c>
      <c r="J409" s="179" t="s">
        <v>17</v>
      </c>
      <c r="K409" s="180" t="s">
        <v>151</v>
      </c>
      <c r="L409" s="181" t="s">
        <v>418</v>
      </c>
      <c r="M409" s="161"/>
      <c r="O409" s="149"/>
      <c r="P409" s="149"/>
    </row>
    <row r="410" spans="1:16">
      <c r="A410" s="150" t="s">
        <v>524</v>
      </c>
      <c r="B410" s="151" t="s">
        <v>1689</v>
      </c>
      <c r="C410" s="152">
        <v>3.29</v>
      </c>
      <c r="D410" s="153">
        <v>0.61040000000000005</v>
      </c>
      <c r="E410" s="154">
        <v>0.7419</v>
      </c>
      <c r="F410" s="155">
        <v>1</v>
      </c>
      <c r="G410" s="156">
        <f t="shared" si="6"/>
        <v>0.7419</v>
      </c>
      <c r="H410" s="157">
        <f>ROUND(G410*'2-Calculator'!$C$27,2)</f>
        <v>3998.84</v>
      </c>
      <c r="I410" s="158" t="s">
        <v>18</v>
      </c>
      <c r="J410" s="158" t="s">
        <v>17</v>
      </c>
      <c r="K410" s="159" t="s">
        <v>151</v>
      </c>
      <c r="L410" s="160" t="s">
        <v>418</v>
      </c>
      <c r="M410" s="161"/>
      <c r="O410" s="149"/>
      <c r="P410" s="149"/>
    </row>
    <row r="411" spans="1:16">
      <c r="A411" s="150" t="s">
        <v>525</v>
      </c>
      <c r="B411" s="151" t="s">
        <v>1689</v>
      </c>
      <c r="C411" s="152">
        <v>5.04</v>
      </c>
      <c r="D411" s="153">
        <v>0.88019999999999998</v>
      </c>
      <c r="E411" s="154">
        <v>1.0699000000000001</v>
      </c>
      <c r="F411" s="155">
        <v>1</v>
      </c>
      <c r="G411" s="156">
        <f t="shared" si="6"/>
        <v>1.0699000000000001</v>
      </c>
      <c r="H411" s="157">
        <f>ROUND(G411*'2-Calculator'!$C$27,2)</f>
        <v>5766.76</v>
      </c>
      <c r="I411" s="158" t="s">
        <v>18</v>
      </c>
      <c r="J411" s="158" t="s">
        <v>17</v>
      </c>
      <c r="K411" s="159" t="s">
        <v>151</v>
      </c>
      <c r="L411" s="160" t="s">
        <v>418</v>
      </c>
      <c r="M411" s="161"/>
      <c r="O411" s="149"/>
      <c r="P411" s="149"/>
    </row>
    <row r="412" spans="1:16">
      <c r="A412" s="163" t="s">
        <v>526</v>
      </c>
      <c r="B412" s="164" t="s">
        <v>1689</v>
      </c>
      <c r="C412" s="165">
        <v>8.2200000000000006</v>
      </c>
      <c r="D412" s="166">
        <v>1.4275</v>
      </c>
      <c r="E412" s="167">
        <v>1.7351000000000001</v>
      </c>
      <c r="F412" s="168">
        <v>1</v>
      </c>
      <c r="G412" s="167">
        <f t="shared" si="6"/>
        <v>1.7351000000000001</v>
      </c>
      <c r="H412" s="169">
        <f>ROUND(G412*'2-Calculator'!$C$27,2)</f>
        <v>9352.19</v>
      </c>
      <c r="I412" s="170" t="s">
        <v>18</v>
      </c>
      <c r="J412" s="170" t="s">
        <v>17</v>
      </c>
      <c r="K412" s="171" t="s">
        <v>151</v>
      </c>
      <c r="L412" s="172" t="s">
        <v>418</v>
      </c>
      <c r="M412" s="161"/>
      <c r="O412" s="149"/>
      <c r="P412" s="149"/>
    </row>
    <row r="413" spans="1:16">
      <c r="A413" s="173" t="s">
        <v>527</v>
      </c>
      <c r="B413" s="174" t="s">
        <v>1690</v>
      </c>
      <c r="C413" s="175">
        <v>2.0099999999999998</v>
      </c>
      <c r="D413" s="176">
        <v>0.43719999999999998</v>
      </c>
      <c r="E413" s="177">
        <v>0.53139999999999998</v>
      </c>
      <c r="F413" s="178">
        <v>1</v>
      </c>
      <c r="G413" s="156">
        <f t="shared" si="6"/>
        <v>0.53139999999999998</v>
      </c>
      <c r="H413" s="157">
        <f>ROUND(G413*'2-Calculator'!$C$27,2)</f>
        <v>2864.25</v>
      </c>
      <c r="I413" s="179" t="s">
        <v>18</v>
      </c>
      <c r="J413" s="179" t="s">
        <v>17</v>
      </c>
      <c r="K413" s="180" t="s">
        <v>151</v>
      </c>
      <c r="L413" s="181" t="s">
        <v>418</v>
      </c>
      <c r="M413" s="161"/>
      <c r="O413" s="149"/>
      <c r="P413" s="149"/>
    </row>
    <row r="414" spans="1:16">
      <c r="A414" s="150" t="s">
        <v>528</v>
      </c>
      <c r="B414" s="151" t="s">
        <v>1690</v>
      </c>
      <c r="C414" s="152">
        <v>2.8</v>
      </c>
      <c r="D414" s="153">
        <v>0.56950000000000001</v>
      </c>
      <c r="E414" s="154">
        <v>0.69220000000000004</v>
      </c>
      <c r="F414" s="155">
        <v>1</v>
      </c>
      <c r="G414" s="156">
        <f t="shared" si="6"/>
        <v>0.69220000000000004</v>
      </c>
      <c r="H414" s="157">
        <f>ROUND(G414*'2-Calculator'!$C$27,2)</f>
        <v>3730.96</v>
      </c>
      <c r="I414" s="158" t="s">
        <v>18</v>
      </c>
      <c r="J414" s="158" t="s">
        <v>17</v>
      </c>
      <c r="K414" s="159" t="s">
        <v>151</v>
      </c>
      <c r="L414" s="160" t="s">
        <v>418</v>
      </c>
      <c r="M414" s="161"/>
      <c r="O414" s="149"/>
      <c r="P414" s="149"/>
    </row>
    <row r="415" spans="1:16">
      <c r="A415" s="150" t="s">
        <v>529</v>
      </c>
      <c r="B415" s="151" t="s">
        <v>1690</v>
      </c>
      <c r="C415" s="152">
        <v>4.4400000000000004</v>
      </c>
      <c r="D415" s="153">
        <v>0.85270000000000001</v>
      </c>
      <c r="E415" s="154">
        <v>1.0364</v>
      </c>
      <c r="F415" s="155">
        <v>1</v>
      </c>
      <c r="G415" s="156">
        <f t="shared" si="6"/>
        <v>1.0364</v>
      </c>
      <c r="H415" s="157">
        <f>ROUND(G415*'2-Calculator'!$C$27,2)</f>
        <v>5586.2</v>
      </c>
      <c r="I415" s="158" t="s">
        <v>18</v>
      </c>
      <c r="J415" s="158" t="s">
        <v>17</v>
      </c>
      <c r="K415" s="159" t="s">
        <v>151</v>
      </c>
      <c r="L415" s="160" t="s">
        <v>418</v>
      </c>
      <c r="M415" s="161"/>
      <c r="O415" s="149"/>
      <c r="P415" s="149"/>
    </row>
    <row r="416" spans="1:16">
      <c r="A416" s="163" t="s">
        <v>530</v>
      </c>
      <c r="B416" s="164" t="s">
        <v>1690</v>
      </c>
      <c r="C416" s="165">
        <v>6.83</v>
      </c>
      <c r="D416" s="166">
        <v>1.4157999999999999</v>
      </c>
      <c r="E416" s="167">
        <v>1.7209000000000001</v>
      </c>
      <c r="F416" s="168">
        <v>1</v>
      </c>
      <c r="G416" s="167">
        <f t="shared" si="6"/>
        <v>1.7209000000000001</v>
      </c>
      <c r="H416" s="169">
        <f>ROUND(G416*'2-Calculator'!$C$27,2)</f>
        <v>9275.65</v>
      </c>
      <c r="I416" s="170" t="s">
        <v>18</v>
      </c>
      <c r="J416" s="170" t="s">
        <v>17</v>
      </c>
      <c r="K416" s="171" t="s">
        <v>151</v>
      </c>
      <c r="L416" s="172" t="s">
        <v>418</v>
      </c>
      <c r="M416" s="161"/>
      <c r="O416" s="149"/>
      <c r="P416" s="149"/>
    </row>
    <row r="417" spans="1:16">
      <c r="A417" s="173" t="s">
        <v>531</v>
      </c>
      <c r="B417" s="174" t="s">
        <v>1540</v>
      </c>
      <c r="C417" s="175">
        <v>1.49</v>
      </c>
      <c r="D417" s="176">
        <v>0.46229999999999999</v>
      </c>
      <c r="E417" s="177">
        <v>0.56189999999999996</v>
      </c>
      <c r="F417" s="178">
        <v>1</v>
      </c>
      <c r="G417" s="156">
        <f t="shared" si="6"/>
        <v>0.56189999999999996</v>
      </c>
      <c r="H417" s="157">
        <f>ROUND(G417*'2-Calculator'!$C$27,2)</f>
        <v>3028.64</v>
      </c>
      <c r="I417" s="179" t="s">
        <v>18</v>
      </c>
      <c r="J417" s="179" t="s">
        <v>17</v>
      </c>
      <c r="K417" s="180" t="s">
        <v>151</v>
      </c>
      <c r="L417" s="181" t="s">
        <v>418</v>
      </c>
      <c r="M417" s="161"/>
      <c r="O417" s="149"/>
      <c r="P417" s="149"/>
    </row>
    <row r="418" spans="1:16">
      <c r="A418" s="150" t="s">
        <v>532</v>
      </c>
      <c r="B418" s="151" t="s">
        <v>1540</v>
      </c>
      <c r="C418" s="152">
        <v>2.0299999999999998</v>
      </c>
      <c r="D418" s="153">
        <v>0.54900000000000004</v>
      </c>
      <c r="E418" s="154">
        <v>0.6673</v>
      </c>
      <c r="F418" s="155">
        <v>1</v>
      </c>
      <c r="G418" s="156">
        <f t="shared" si="6"/>
        <v>0.6673</v>
      </c>
      <c r="H418" s="157">
        <f>ROUND(G418*'2-Calculator'!$C$27,2)</f>
        <v>3596.75</v>
      </c>
      <c r="I418" s="158" t="s">
        <v>18</v>
      </c>
      <c r="J418" s="158" t="s">
        <v>17</v>
      </c>
      <c r="K418" s="159" t="s">
        <v>151</v>
      </c>
      <c r="L418" s="160" t="s">
        <v>418</v>
      </c>
      <c r="M418" s="161"/>
      <c r="O418" s="149"/>
      <c r="P418" s="149"/>
    </row>
    <row r="419" spans="1:16">
      <c r="A419" s="150" t="s">
        <v>533</v>
      </c>
      <c r="B419" s="151" t="s">
        <v>1540</v>
      </c>
      <c r="C419" s="152">
        <v>2.84</v>
      </c>
      <c r="D419" s="153">
        <v>0.69979999999999998</v>
      </c>
      <c r="E419" s="154">
        <v>0.85060000000000002</v>
      </c>
      <c r="F419" s="155">
        <v>1</v>
      </c>
      <c r="G419" s="156">
        <f t="shared" si="6"/>
        <v>0.85060000000000002</v>
      </c>
      <c r="H419" s="157">
        <f>ROUND(G419*'2-Calculator'!$C$27,2)</f>
        <v>4584.7299999999996</v>
      </c>
      <c r="I419" s="158" t="s">
        <v>18</v>
      </c>
      <c r="J419" s="158" t="s">
        <v>17</v>
      </c>
      <c r="K419" s="159" t="s">
        <v>151</v>
      </c>
      <c r="L419" s="160" t="s">
        <v>418</v>
      </c>
      <c r="M419" s="161"/>
      <c r="O419" s="149"/>
      <c r="P419" s="149"/>
    </row>
    <row r="420" spans="1:16">
      <c r="A420" s="163" t="s">
        <v>534</v>
      </c>
      <c r="B420" s="164" t="s">
        <v>1540</v>
      </c>
      <c r="C420" s="165">
        <v>4.24</v>
      </c>
      <c r="D420" s="166">
        <v>0.99260000000000004</v>
      </c>
      <c r="E420" s="167">
        <v>1.2064999999999999</v>
      </c>
      <c r="F420" s="168">
        <v>1</v>
      </c>
      <c r="G420" s="167">
        <f t="shared" si="6"/>
        <v>1.2064999999999999</v>
      </c>
      <c r="H420" s="169">
        <f>ROUND(G420*'2-Calculator'!$C$27,2)</f>
        <v>6503.04</v>
      </c>
      <c r="I420" s="170" t="s">
        <v>18</v>
      </c>
      <c r="J420" s="170" t="s">
        <v>17</v>
      </c>
      <c r="K420" s="171" t="s">
        <v>151</v>
      </c>
      <c r="L420" s="172" t="s">
        <v>418</v>
      </c>
      <c r="M420" s="161"/>
      <c r="O420" s="149"/>
      <c r="P420" s="149"/>
    </row>
    <row r="421" spans="1:16">
      <c r="A421" s="173" t="s">
        <v>535</v>
      </c>
      <c r="B421" s="174" t="s">
        <v>1691</v>
      </c>
      <c r="C421" s="175">
        <v>2.1</v>
      </c>
      <c r="D421" s="176">
        <v>0.53310000000000002</v>
      </c>
      <c r="E421" s="177">
        <v>0.64800000000000002</v>
      </c>
      <c r="F421" s="178">
        <v>1</v>
      </c>
      <c r="G421" s="156">
        <f t="shared" si="6"/>
        <v>0.64800000000000002</v>
      </c>
      <c r="H421" s="157">
        <f>ROUND(G421*'2-Calculator'!$C$27,2)</f>
        <v>3492.72</v>
      </c>
      <c r="I421" s="179" t="s">
        <v>18</v>
      </c>
      <c r="J421" s="179" t="s">
        <v>17</v>
      </c>
      <c r="K421" s="180" t="s">
        <v>151</v>
      </c>
      <c r="L421" s="181" t="s">
        <v>418</v>
      </c>
      <c r="M421" s="161"/>
      <c r="O421" s="149"/>
      <c r="P421" s="149"/>
    </row>
    <row r="422" spans="1:16">
      <c r="A422" s="150" t="s">
        <v>536</v>
      </c>
      <c r="B422" s="151" t="s">
        <v>1691</v>
      </c>
      <c r="C422" s="152">
        <v>2.69</v>
      </c>
      <c r="D422" s="153">
        <v>0.62549999999999994</v>
      </c>
      <c r="E422" s="154">
        <v>0.76029999999999998</v>
      </c>
      <c r="F422" s="155">
        <v>1</v>
      </c>
      <c r="G422" s="156">
        <f t="shared" si="6"/>
        <v>0.76029999999999998</v>
      </c>
      <c r="H422" s="157">
        <f>ROUND(G422*'2-Calculator'!$C$27,2)</f>
        <v>4098.0200000000004</v>
      </c>
      <c r="I422" s="158" t="s">
        <v>18</v>
      </c>
      <c r="J422" s="158" t="s">
        <v>17</v>
      </c>
      <c r="K422" s="159" t="s">
        <v>151</v>
      </c>
      <c r="L422" s="160" t="s">
        <v>418</v>
      </c>
      <c r="M422" s="161"/>
      <c r="O422" s="149"/>
      <c r="P422" s="149"/>
    </row>
    <row r="423" spans="1:16">
      <c r="A423" s="150" t="s">
        <v>537</v>
      </c>
      <c r="B423" s="151" t="s">
        <v>1691</v>
      </c>
      <c r="C423" s="152">
        <v>3.92</v>
      </c>
      <c r="D423" s="153">
        <v>0.80479999999999996</v>
      </c>
      <c r="E423" s="154">
        <v>0.97819999999999996</v>
      </c>
      <c r="F423" s="155">
        <v>1</v>
      </c>
      <c r="G423" s="156">
        <f t="shared" si="6"/>
        <v>0.97819999999999996</v>
      </c>
      <c r="H423" s="157">
        <f>ROUND(G423*'2-Calculator'!$C$27,2)</f>
        <v>5272.5</v>
      </c>
      <c r="I423" s="158" t="s">
        <v>18</v>
      </c>
      <c r="J423" s="158" t="s">
        <v>17</v>
      </c>
      <c r="K423" s="159" t="s">
        <v>151</v>
      </c>
      <c r="L423" s="160" t="s">
        <v>418</v>
      </c>
      <c r="M423" s="161"/>
      <c r="O423" s="149"/>
      <c r="P423" s="149"/>
    </row>
    <row r="424" spans="1:16">
      <c r="A424" s="163" t="s">
        <v>538</v>
      </c>
      <c r="B424" s="164" t="s">
        <v>1691</v>
      </c>
      <c r="C424" s="165">
        <v>6.35</v>
      </c>
      <c r="D424" s="166">
        <v>1.2665</v>
      </c>
      <c r="E424" s="167">
        <v>1.5394000000000001</v>
      </c>
      <c r="F424" s="168">
        <v>1</v>
      </c>
      <c r="G424" s="167">
        <f t="shared" si="6"/>
        <v>1.5394000000000001</v>
      </c>
      <c r="H424" s="169">
        <f>ROUND(G424*'2-Calculator'!$C$27,2)</f>
        <v>8297.3700000000008</v>
      </c>
      <c r="I424" s="170" t="s">
        <v>18</v>
      </c>
      <c r="J424" s="170" t="s">
        <v>17</v>
      </c>
      <c r="K424" s="171" t="s">
        <v>151</v>
      </c>
      <c r="L424" s="172" t="s">
        <v>418</v>
      </c>
      <c r="M424" s="161"/>
      <c r="O424" s="149"/>
      <c r="P424" s="149"/>
    </row>
    <row r="425" spans="1:16">
      <c r="A425" s="173" t="s">
        <v>539</v>
      </c>
      <c r="B425" s="174" t="s">
        <v>1541</v>
      </c>
      <c r="C425" s="175">
        <v>2.2400000000000002</v>
      </c>
      <c r="D425" s="176">
        <v>0.48630000000000001</v>
      </c>
      <c r="E425" s="177">
        <v>0.59109999999999996</v>
      </c>
      <c r="F425" s="178">
        <v>1</v>
      </c>
      <c r="G425" s="156">
        <f t="shared" si="6"/>
        <v>0.59109999999999996</v>
      </c>
      <c r="H425" s="157">
        <f>ROUND(G425*'2-Calculator'!$C$27,2)</f>
        <v>3186.03</v>
      </c>
      <c r="I425" s="179" t="s">
        <v>18</v>
      </c>
      <c r="J425" s="179" t="s">
        <v>17</v>
      </c>
      <c r="K425" s="180" t="s">
        <v>151</v>
      </c>
      <c r="L425" s="181" t="s">
        <v>418</v>
      </c>
      <c r="M425" s="161"/>
      <c r="O425" s="149"/>
      <c r="P425" s="149"/>
    </row>
    <row r="426" spans="1:16">
      <c r="A426" s="150" t="s">
        <v>540</v>
      </c>
      <c r="B426" s="151" t="s">
        <v>1541</v>
      </c>
      <c r="C426" s="152">
        <v>3.21</v>
      </c>
      <c r="D426" s="153">
        <v>0.60619999999999996</v>
      </c>
      <c r="E426" s="154">
        <v>0.73680000000000001</v>
      </c>
      <c r="F426" s="155">
        <v>1</v>
      </c>
      <c r="G426" s="156">
        <f t="shared" si="6"/>
        <v>0.73680000000000001</v>
      </c>
      <c r="H426" s="157">
        <f>ROUND(G426*'2-Calculator'!$C$27,2)</f>
        <v>3971.35</v>
      </c>
      <c r="I426" s="158" t="s">
        <v>18</v>
      </c>
      <c r="J426" s="158" t="s">
        <v>17</v>
      </c>
      <c r="K426" s="159" t="s">
        <v>151</v>
      </c>
      <c r="L426" s="160" t="s">
        <v>418</v>
      </c>
      <c r="M426" s="161"/>
      <c r="O426" s="149"/>
      <c r="P426" s="149"/>
    </row>
    <row r="427" spans="1:16">
      <c r="A427" s="150" t="s">
        <v>541</v>
      </c>
      <c r="B427" s="151" t="s">
        <v>1541</v>
      </c>
      <c r="C427" s="152">
        <v>5.17</v>
      </c>
      <c r="D427" s="153">
        <v>0.90290000000000004</v>
      </c>
      <c r="E427" s="154">
        <v>1.0973999999999999</v>
      </c>
      <c r="F427" s="155">
        <v>1</v>
      </c>
      <c r="G427" s="156">
        <f t="shared" si="6"/>
        <v>1.0973999999999999</v>
      </c>
      <c r="H427" s="157">
        <f>ROUND(G427*'2-Calculator'!$C$27,2)</f>
        <v>5914.99</v>
      </c>
      <c r="I427" s="158" t="s">
        <v>18</v>
      </c>
      <c r="J427" s="158" t="s">
        <v>17</v>
      </c>
      <c r="K427" s="159" t="s">
        <v>151</v>
      </c>
      <c r="L427" s="160" t="s">
        <v>418</v>
      </c>
      <c r="M427" s="161"/>
      <c r="O427" s="149"/>
      <c r="P427" s="149"/>
    </row>
    <row r="428" spans="1:16">
      <c r="A428" s="163" t="s">
        <v>542</v>
      </c>
      <c r="B428" s="164" t="s">
        <v>1541</v>
      </c>
      <c r="C428" s="165">
        <v>7.29</v>
      </c>
      <c r="D428" s="166">
        <v>1.5357000000000001</v>
      </c>
      <c r="E428" s="167">
        <v>1.8666</v>
      </c>
      <c r="F428" s="168">
        <v>1</v>
      </c>
      <c r="G428" s="167">
        <f t="shared" si="6"/>
        <v>1.8666</v>
      </c>
      <c r="H428" s="169">
        <f>ROUND(G428*'2-Calculator'!$C$27,2)</f>
        <v>10060.969999999999</v>
      </c>
      <c r="I428" s="170" t="s">
        <v>18</v>
      </c>
      <c r="J428" s="170" t="s">
        <v>17</v>
      </c>
      <c r="K428" s="171" t="s">
        <v>151</v>
      </c>
      <c r="L428" s="172" t="s">
        <v>418</v>
      </c>
      <c r="M428" s="161"/>
      <c r="O428" s="149"/>
      <c r="P428" s="149"/>
    </row>
    <row r="429" spans="1:16">
      <c r="A429" s="173" t="s">
        <v>543</v>
      </c>
      <c r="B429" s="174" t="s">
        <v>1692</v>
      </c>
      <c r="C429" s="175">
        <v>2.25</v>
      </c>
      <c r="D429" s="176">
        <v>0.61419999999999997</v>
      </c>
      <c r="E429" s="177">
        <v>0.74650000000000005</v>
      </c>
      <c r="F429" s="178">
        <v>1</v>
      </c>
      <c r="G429" s="156">
        <f t="shared" si="6"/>
        <v>0.74650000000000005</v>
      </c>
      <c r="H429" s="157">
        <f>ROUND(G429*'2-Calculator'!$C$27,2)</f>
        <v>4023.64</v>
      </c>
      <c r="I429" s="179" t="s">
        <v>18</v>
      </c>
      <c r="J429" s="179" t="s">
        <v>17</v>
      </c>
      <c r="K429" s="180" t="s">
        <v>151</v>
      </c>
      <c r="L429" s="181" t="s">
        <v>418</v>
      </c>
      <c r="M429" s="161"/>
      <c r="O429" s="149"/>
      <c r="P429" s="149"/>
    </row>
    <row r="430" spans="1:16">
      <c r="A430" s="150" t="s">
        <v>544</v>
      </c>
      <c r="B430" s="151" t="s">
        <v>1692</v>
      </c>
      <c r="C430" s="152">
        <v>3.29</v>
      </c>
      <c r="D430" s="153">
        <v>0.63470000000000004</v>
      </c>
      <c r="E430" s="154">
        <v>0.77149999999999996</v>
      </c>
      <c r="F430" s="155">
        <v>1</v>
      </c>
      <c r="G430" s="156">
        <f t="shared" si="6"/>
        <v>0.77149999999999996</v>
      </c>
      <c r="H430" s="157">
        <f>ROUND(G430*'2-Calculator'!$C$27,2)</f>
        <v>4158.3900000000003</v>
      </c>
      <c r="I430" s="158" t="s">
        <v>18</v>
      </c>
      <c r="J430" s="158" t="s">
        <v>17</v>
      </c>
      <c r="K430" s="159" t="s">
        <v>151</v>
      </c>
      <c r="L430" s="160" t="s">
        <v>418</v>
      </c>
      <c r="M430" s="161"/>
      <c r="O430" s="149"/>
      <c r="P430" s="149"/>
    </row>
    <row r="431" spans="1:16">
      <c r="A431" s="150" t="s">
        <v>545</v>
      </c>
      <c r="B431" s="151" t="s">
        <v>1692</v>
      </c>
      <c r="C431" s="152">
        <v>5.09</v>
      </c>
      <c r="D431" s="153">
        <v>0.95750000000000002</v>
      </c>
      <c r="E431" s="154">
        <v>1.1637999999999999</v>
      </c>
      <c r="F431" s="155">
        <v>1</v>
      </c>
      <c r="G431" s="156">
        <f t="shared" si="6"/>
        <v>1.1637999999999999</v>
      </c>
      <c r="H431" s="157">
        <f>ROUND(G431*'2-Calculator'!$C$27,2)</f>
        <v>6272.88</v>
      </c>
      <c r="I431" s="158" t="s">
        <v>18</v>
      </c>
      <c r="J431" s="158" t="s">
        <v>17</v>
      </c>
      <c r="K431" s="159" t="s">
        <v>151</v>
      </c>
      <c r="L431" s="160" t="s">
        <v>418</v>
      </c>
      <c r="M431" s="161"/>
      <c r="O431" s="149"/>
      <c r="P431" s="149"/>
    </row>
    <row r="432" spans="1:16">
      <c r="A432" s="163" t="s">
        <v>546</v>
      </c>
      <c r="B432" s="164" t="s">
        <v>1692</v>
      </c>
      <c r="C432" s="165">
        <v>9.4600000000000009</v>
      </c>
      <c r="D432" s="166">
        <v>1.9128000000000001</v>
      </c>
      <c r="E432" s="167">
        <v>2.3250000000000002</v>
      </c>
      <c r="F432" s="168">
        <v>1</v>
      </c>
      <c r="G432" s="167">
        <f t="shared" si="6"/>
        <v>2.3250000000000002</v>
      </c>
      <c r="H432" s="169">
        <f>ROUND(G432*'2-Calculator'!$C$27,2)</f>
        <v>12531.75</v>
      </c>
      <c r="I432" s="170" t="s">
        <v>18</v>
      </c>
      <c r="J432" s="170" t="s">
        <v>17</v>
      </c>
      <c r="K432" s="171" t="s">
        <v>151</v>
      </c>
      <c r="L432" s="172" t="s">
        <v>418</v>
      </c>
      <c r="M432" s="161"/>
      <c r="O432" s="149"/>
      <c r="P432" s="149"/>
    </row>
    <row r="433" spans="1:16">
      <c r="A433" s="173" t="s">
        <v>547</v>
      </c>
      <c r="B433" s="174" t="s">
        <v>1542</v>
      </c>
      <c r="C433" s="175">
        <v>2.31</v>
      </c>
      <c r="D433" s="176">
        <v>0.50870000000000004</v>
      </c>
      <c r="E433" s="177">
        <v>0.61829999999999996</v>
      </c>
      <c r="F433" s="178">
        <v>1</v>
      </c>
      <c r="G433" s="156">
        <f t="shared" si="6"/>
        <v>0.61829999999999996</v>
      </c>
      <c r="H433" s="157">
        <f>ROUND(G433*'2-Calculator'!$C$27,2)</f>
        <v>3332.64</v>
      </c>
      <c r="I433" s="179" t="s">
        <v>18</v>
      </c>
      <c r="J433" s="179" t="s">
        <v>17</v>
      </c>
      <c r="K433" s="180" t="s">
        <v>151</v>
      </c>
      <c r="L433" s="181" t="s">
        <v>418</v>
      </c>
      <c r="M433" s="161"/>
      <c r="O433" s="149"/>
      <c r="P433" s="149"/>
    </row>
    <row r="434" spans="1:16">
      <c r="A434" s="150" t="s">
        <v>548</v>
      </c>
      <c r="B434" s="151" t="s">
        <v>1542</v>
      </c>
      <c r="C434" s="152">
        <v>3.05</v>
      </c>
      <c r="D434" s="153">
        <v>0.64270000000000005</v>
      </c>
      <c r="E434" s="154">
        <v>0.78120000000000001</v>
      </c>
      <c r="F434" s="155">
        <v>1</v>
      </c>
      <c r="G434" s="156">
        <f t="shared" si="6"/>
        <v>0.78120000000000001</v>
      </c>
      <c r="H434" s="157">
        <f>ROUND(G434*'2-Calculator'!$C$27,2)</f>
        <v>4210.67</v>
      </c>
      <c r="I434" s="158" t="s">
        <v>18</v>
      </c>
      <c r="J434" s="158" t="s">
        <v>17</v>
      </c>
      <c r="K434" s="159" t="s">
        <v>151</v>
      </c>
      <c r="L434" s="160" t="s">
        <v>418</v>
      </c>
      <c r="M434" s="161"/>
      <c r="O434" s="149"/>
      <c r="P434" s="149"/>
    </row>
    <row r="435" spans="1:16">
      <c r="A435" s="150" t="s">
        <v>549</v>
      </c>
      <c r="B435" s="151" t="s">
        <v>1542</v>
      </c>
      <c r="C435" s="152">
        <v>4.5</v>
      </c>
      <c r="D435" s="153">
        <v>0.90710000000000002</v>
      </c>
      <c r="E435" s="154">
        <v>1.1026</v>
      </c>
      <c r="F435" s="155">
        <v>1</v>
      </c>
      <c r="G435" s="156">
        <f t="shared" si="6"/>
        <v>1.1026</v>
      </c>
      <c r="H435" s="157">
        <f>ROUND(G435*'2-Calculator'!$C$27,2)</f>
        <v>5943.01</v>
      </c>
      <c r="I435" s="158" t="s">
        <v>18</v>
      </c>
      <c r="J435" s="158" t="s">
        <v>17</v>
      </c>
      <c r="K435" s="159" t="s">
        <v>151</v>
      </c>
      <c r="L435" s="160" t="s">
        <v>418</v>
      </c>
      <c r="M435" s="161"/>
      <c r="O435" s="149"/>
      <c r="P435" s="149"/>
    </row>
    <row r="436" spans="1:16">
      <c r="A436" s="163" t="s">
        <v>550</v>
      </c>
      <c r="B436" s="164" t="s">
        <v>1542</v>
      </c>
      <c r="C436" s="165">
        <v>7.03</v>
      </c>
      <c r="D436" s="166">
        <v>1.4935</v>
      </c>
      <c r="E436" s="167">
        <v>1.8152999999999999</v>
      </c>
      <c r="F436" s="168">
        <v>1</v>
      </c>
      <c r="G436" s="167">
        <f t="shared" si="6"/>
        <v>1.8152999999999999</v>
      </c>
      <c r="H436" s="169">
        <f>ROUND(G436*'2-Calculator'!$C$27,2)</f>
        <v>9784.4699999999993</v>
      </c>
      <c r="I436" s="170" t="s">
        <v>18</v>
      </c>
      <c r="J436" s="170" t="s">
        <v>17</v>
      </c>
      <c r="K436" s="171" t="s">
        <v>151</v>
      </c>
      <c r="L436" s="172" t="s">
        <v>418</v>
      </c>
      <c r="M436" s="161"/>
      <c r="O436" s="149"/>
      <c r="P436" s="149"/>
    </row>
    <row r="437" spans="1:16">
      <c r="A437" s="173" t="s">
        <v>551</v>
      </c>
      <c r="B437" s="174" t="s">
        <v>1693</v>
      </c>
      <c r="C437" s="175">
        <v>2.71</v>
      </c>
      <c r="D437" s="176">
        <v>1.3466</v>
      </c>
      <c r="E437" s="177">
        <v>1.6368</v>
      </c>
      <c r="F437" s="178">
        <v>1</v>
      </c>
      <c r="G437" s="156">
        <f t="shared" si="6"/>
        <v>1.6368</v>
      </c>
      <c r="H437" s="157">
        <f>ROUND(G437*'2-Calculator'!$C$27,2)</f>
        <v>8822.35</v>
      </c>
      <c r="I437" s="179" t="s">
        <v>18</v>
      </c>
      <c r="J437" s="179" t="s">
        <v>17</v>
      </c>
      <c r="K437" s="180" t="s">
        <v>151</v>
      </c>
      <c r="L437" s="181" t="s">
        <v>152</v>
      </c>
      <c r="M437" s="161"/>
      <c r="O437" s="149"/>
      <c r="P437" s="149"/>
    </row>
    <row r="438" spans="1:16">
      <c r="A438" s="150" t="s">
        <v>552</v>
      </c>
      <c r="B438" s="151" t="s">
        <v>1693</v>
      </c>
      <c r="C438" s="152">
        <v>6.32</v>
      </c>
      <c r="D438" s="153">
        <v>1.9822</v>
      </c>
      <c r="E438" s="154">
        <v>2.4093</v>
      </c>
      <c r="F438" s="155">
        <v>1</v>
      </c>
      <c r="G438" s="156">
        <f t="shared" si="6"/>
        <v>2.4093</v>
      </c>
      <c r="H438" s="157">
        <f>ROUND(G438*'2-Calculator'!$C$27,2)</f>
        <v>12986.13</v>
      </c>
      <c r="I438" s="158" t="s">
        <v>18</v>
      </c>
      <c r="J438" s="158" t="s">
        <v>17</v>
      </c>
      <c r="K438" s="159" t="s">
        <v>151</v>
      </c>
      <c r="L438" s="160" t="s">
        <v>152</v>
      </c>
      <c r="M438" s="161"/>
      <c r="O438" s="149"/>
      <c r="P438" s="149"/>
    </row>
    <row r="439" spans="1:16">
      <c r="A439" s="150" t="s">
        <v>553</v>
      </c>
      <c r="B439" s="151" t="s">
        <v>1693</v>
      </c>
      <c r="C439" s="152">
        <v>10.79</v>
      </c>
      <c r="D439" s="153">
        <v>3.0026000000000002</v>
      </c>
      <c r="E439" s="154">
        <v>3.6496</v>
      </c>
      <c r="F439" s="155">
        <v>1</v>
      </c>
      <c r="G439" s="156">
        <f t="shared" si="6"/>
        <v>3.6496</v>
      </c>
      <c r="H439" s="157">
        <f>ROUND(G439*'2-Calculator'!$C$27,2)</f>
        <v>19671.34</v>
      </c>
      <c r="I439" s="158" t="s">
        <v>18</v>
      </c>
      <c r="J439" s="158" t="s">
        <v>17</v>
      </c>
      <c r="K439" s="159" t="s">
        <v>151</v>
      </c>
      <c r="L439" s="160" t="s">
        <v>152</v>
      </c>
      <c r="M439" s="161"/>
      <c r="O439" s="149"/>
      <c r="P439" s="149"/>
    </row>
    <row r="440" spans="1:16">
      <c r="A440" s="163" t="s">
        <v>554</v>
      </c>
      <c r="B440" s="164" t="s">
        <v>1693</v>
      </c>
      <c r="C440" s="165">
        <v>18.07</v>
      </c>
      <c r="D440" s="166">
        <v>5.3181000000000003</v>
      </c>
      <c r="E440" s="167">
        <v>6.4640000000000004</v>
      </c>
      <c r="F440" s="168">
        <v>1</v>
      </c>
      <c r="G440" s="167">
        <f t="shared" si="6"/>
        <v>6.4640000000000004</v>
      </c>
      <c r="H440" s="169">
        <f>ROUND(G440*'2-Calculator'!$C$27,2)</f>
        <v>34840.959999999999</v>
      </c>
      <c r="I440" s="170" t="s">
        <v>18</v>
      </c>
      <c r="J440" s="170" t="s">
        <v>17</v>
      </c>
      <c r="K440" s="171" t="s">
        <v>151</v>
      </c>
      <c r="L440" s="172" t="s">
        <v>152</v>
      </c>
      <c r="M440" s="161"/>
      <c r="O440" s="149"/>
      <c r="P440" s="149"/>
    </row>
    <row r="441" spans="1:16">
      <c r="A441" s="173" t="s">
        <v>555</v>
      </c>
      <c r="B441" s="174" t="s">
        <v>1694</v>
      </c>
      <c r="C441" s="175">
        <v>2.46</v>
      </c>
      <c r="D441" s="176">
        <v>0.73199999999999998</v>
      </c>
      <c r="E441" s="177">
        <v>0.88970000000000005</v>
      </c>
      <c r="F441" s="178">
        <v>1</v>
      </c>
      <c r="G441" s="156">
        <f t="shared" si="6"/>
        <v>0.88970000000000005</v>
      </c>
      <c r="H441" s="157">
        <f>ROUND(G441*'2-Calculator'!$C$27,2)</f>
        <v>4795.4799999999996</v>
      </c>
      <c r="I441" s="179" t="s">
        <v>18</v>
      </c>
      <c r="J441" s="179" t="s">
        <v>17</v>
      </c>
      <c r="K441" s="180" t="s">
        <v>151</v>
      </c>
      <c r="L441" s="181" t="s">
        <v>152</v>
      </c>
      <c r="M441" s="161"/>
      <c r="O441" s="149"/>
      <c r="P441" s="149"/>
    </row>
    <row r="442" spans="1:16">
      <c r="A442" s="150" t="s">
        <v>556</v>
      </c>
      <c r="B442" s="151" t="s">
        <v>1694</v>
      </c>
      <c r="C442" s="152">
        <v>3.8</v>
      </c>
      <c r="D442" s="153">
        <v>1.1607000000000001</v>
      </c>
      <c r="E442" s="154">
        <v>1.4108000000000001</v>
      </c>
      <c r="F442" s="155">
        <v>1</v>
      </c>
      <c r="G442" s="156">
        <f t="shared" si="6"/>
        <v>1.4108000000000001</v>
      </c>
      <c r="H442" s="157">
        <f>ROUND(G442*'2-Calculator'!$C$27,2)</f>
        <v>7604.21</v>
      </c>
      <c r="I442" s="158" t="s">
        <v>18</v>
      </c>
      <c r="J442" s="158" t="s">
        <v>17</v>
      </c>
      <c r="K442" s="159" t="s">
        <v>151</v>
      </c>
      <c r="L442" s="160" t="s">
        <v>152</v>
      </c>
      <c r="M442" s="161"/>
      <c r="O442" s="149"/>
      <c r="P442" s="149"/>
    </row>
    <row r="443" spans="1:16">
      <c r="A443" s="150" t="s">
        <v>557</v>
      </c>
      <c r="B443" s="151" t="s">
        <v>1694</v>
      </c>
      <c r="C443" s="152">
        <v>8.3699999999999992</v>
      </c>
      <c r="D443" s="153">
        <v>1.8634999999999999</v>
      </c>
      <c r="E443" s="154">
        <v>2.2650000000000001</v>
      </c>
      <c r="F443" s="155">
        <v>1</v>
      </c>
      <c r="G443" s="156">
        <f t="shared" si="6"/>
        <v>2.2650000000000001</v>
      </c>
      <c r="H443" s="157">
        <f>ROUND(G443*'2-Calculator'!$C$27,2)</f>
        <v>12208.35</v>
      </c>
      <c r="I443" s="158" t="s">
        <v>18</v>
      </c>
      <c r="J443" s="158" t="s">
        <v>17</v>
      </c>
      <c r="K443" s="159" t="s">
        <v>151</v>
      </c>
      <c r="L443" s="160" t="s">
        <v>152</v>
      </c>
      <c r="M443" s="161"/>
      <c r="O443" s="149"/>
      <c r="P443" s="149"/>
    </row>
    <row r="444" spans="1:16">
      <c r="A444" s="163" t="s">
        <v>558</v>
      </c>
      <c r="B444" s="164" t="s">
        <v>1694</v>
      </c>
      <c r="C444" s="165">
        <v>14.38</v>
      </c>
      <c r="D444" s="166">
        <v>3.8544</v>
      </c>
      <c r="E444" s="167">
        <v>4.6848999999999998</v>
      </c>
      <c r="F444" s="168">
        <v>1</v>
      </c>
      <c r="G444" s="167">
        <f t="shared" si="6"/>
        <v>4.6848999999999998</v>
      </c>
      <c r="H444" s="169">
        <f>ROUND(G444*'2-Calculator'!$C$27,2)</f>
        <v>25251.61</v>
      </c>
      <c r="I444" s="170" t="s">
        <v>18</v>
      </c>
      <c r="J444" s="170" t="s">
        <v>17</v>
      </c>
      <c r="K444" s="171" t="s">
        <v>151</v>
      </c>
      <c r="L444" s="172" t="s">
        <v>152</v>
      </c>
      <c r="M444" s="161"/>
      <c r="O444" s="149"/>
      <c r="P444" s="149"/>
    </row>
    <row r="445" spans="1:16">
      <c r="A445" s="173" t="s">
        <v>559</v>
      </c>
      <c r="B445" s="174" t="s">
        <v>1695</v>
      </c>
      <c r="C445" s="175">
        <v>3.52</v>
      </c>
      <c r="D445" s="176">
        <v>1.018</v>
      </c>
      <c r="E445" s="177">
        <v>1.2373000000000001</v>
      </c>
      <c r="F445" s="178">
        <v>1</v>
      </c>
      <c r="G445" s="156">
        <f t="shared" si="6"/>
        <v>1.2373000000000001</v>
      </c>
      <c r="H445" s="157">
        <f>ROUND(G445*'2-Calculator'!$C$27,2)</f>
        <v>6669.05</v>
      </c>
      <c r="I445" s="179" t="s">
        <v>18</v>
      </c>
      <c r="J445" s="179" t="s">
        <v>17</v>
      </c>
      <c r="K445" s="180" t="s">
        <v>151</v>
      </c>
      <c r="L445" s="181" t="s">
        <v>152</v>
      </c>
      <c r="M445" s="161"/>
      <c r="O445" s="149"/>
      <c r="P445" s="149"/>
    </row>
    <row r="446" spans="1:16">
      <c r="A446" s="150" t="s">
        <v>560</v>
      </c>
      <c r="B446" s="151" t="s">
        <v>1695</v>
      </c>
      <c r="C446" s="152">
        <v>5.8</v>
      </c>
      <c r="D446" s="153">
        <v>1.5236000000000001</v>
      </c>
      <c r="E446" s="154">
        <v>1.8519000000000001</v>
      </c>
      <c r="F446" s="155">
        <v>1</v>
      </c>
      <c r="G446" s="156">
        <f t="shared" si="6"/>
        <v>1.8519000000000001</v>
      </c>
      <c r="H446" s="157">
        <f>ROUND(G446*'2-Calculator'!$C$27,2)</f>
        <v>9981.74</v>
      </c>
      <c r="I446" s="158" t="s">
        <v>18</v>
      </c>
      <c r="J446" s="158" t="s">
        <v>17</v>
      </c>
      <c r="K446" s="159" t="s">
        <v>151</v>
      </c>
      <c r="L446" s="160" t="s">
        <v>152</v>
      </c>
      <c r="M446" s="161"/>
      <c r="O446" s="149"/>
      <c r="P446" s="149"/>
    </row>
    <row r="447" spans="1:16">
      <c r="A447" s="150" t="s">
        <v>561</v>
      </c>
      <c r="B447" s="151" t="s">
        <v>1695</v>
      </c>
      <c r="C447" s="152">
        <v>9.0500000000000007</v>
      </c>
      <c r="D447" s="153">
        <v>2.1606000000000001</v>
      </c>
      <c r="E447" s="154">
        <v>2.6261000000000001</v>
      </c>
      <c r="F447" s="155">
        <v>1</v>
      </c>
      <c r="G447" s="156">
        <f t="shared" si="6"/>
        <v>2.6261000000000001</v>
      </c>
      <c r="H447" s="157">
        <f>ROUND(G447*'2-Calculator'!$C$27,2)</f>
        <v>14154.68</v>
      </c>
      <c r="I447" s="158" t="s">
        <v>18</v>
      </c>
      <c r="J447" s="158" t="s">
        <v>17</v>
      </c>
      <c r="K447" s="159" t="s">
        <v>151</v>
      </c>
      <c r="L447" s="160" t="s">
        <v>152</v>
      </c>
      <c r="M447" s="161"/>
      <c r="O447" s="149"/>
      <c r="P447" s="149"/>
    </row>
    <row r="448" spans="1:16">
      <c r="A448" s="163" t="s">
        <v>562</v>
      </c>
      <c r="B448" s="164" t="s">
        <v>1695</v>
      </c>
      <c r="C448" s="165">
        <v>14.45</v>
      </c>
      <c r="D448" s="166">
        <v>3.7930999999999999</v>
      </c>
      <c r="E448" s="167">
        <v>4.6104000000000003</v>
      </c>
      <c r="F448" s="168">
        <v>1</v>
      </c>
      <c r="G448" s="167">
        <f t="shared" si="6"/>
        <v>4.6104000000000003</v>
      </c>
      <c r="H448" s="169">
        <f>ROUND(G448*'2-Calculator'!$C$27,2)</f>
        <v>24850.06</v>
      </c>
      <c r="I448" s="170" t="s">
        <v>18</v>
      </c>
      <c r="J448" s="170" t="s">
        <v>17</v>
      </c>
      <c r="K448" s="171" t="s">
        <v>151</v>
      </c>
      <c r="L448" s="172" t="s">
        <v>152</v>
      </c>
      <c r="M448" s="161"/>
      <c r="O448" s="149"/>
      <c r="P448" s="149"/>
    </row>
    <row r="449" spans="1:16">
      <c r="A449" s="173" t="s">
        <v>563</v>
      </c>
      <c r="B449" s="174" t="s">
        <v>1543</v>
      </c>
      <c r="C449" s="175">
        <v>4.79</v>
      </c>
      <c r="D449" s="176">
        <v>1.2263999999999999</v>
      </c>
      <c r="E449" s="177">
        <v>1.4906999999999999</v>
      </c>
      <c r="F449" s="178">
        <v>1</v>
      </c>
      <c r="G449" s="156">
        <f t="shared" si="6"/>
        <v>1.4906999999999999</v>
      </c>
      <c r="H449" s="157">
        <f>ROUND(G449*'2-Calculator'!$C$27,2)</f>
        <v>8034.87</v>
      </c>
      <c r="I449" s="179" t="s">
        <v>18</v>
      </c>
      <c r="J449" s="179" t="s">
        <v>17</v>
      </c>
      <c r="K449" s="180" t="s">
        <v>151</v>
      </c>
      <c r="L449" s="181" t="s">
        <v>152</v>
      </c>
      <c r="M449" s="161"/>
      <c r="O449" s="149"/>
      <c r="P449" s="149"/>
    </row>
    <row r="450" spans="1:16">
      <c r="A450" s="150" t="s">
        <v>564</v>
      </c>
      <c r="B450" s="151" t="s">
        <v>1543</v>
      </c>
      <c r="C450" s="152">
        <v>6.64</v>
      </c>
      <c r="D450" s="153">
        <v>1.5307999999999999</v>
      </c>
      <c r="E450" s="154">
        <v>1.8606</v>
      </c>
      <c r="F450" s="155">
        <v>1</v>
      </c>
      <c r="G450" s="156">
        <f t="shared" si="6"/>
        <v>1.8606</v>
      </c>
      <c r="H450" s="157">
        <f>ROUND(G450*'2-Calculator'!$C$27,2)</f>
        <v>10028.629999999999</v>
      </c>
      <c r="I450" s="158" t="s">
        <v>18</v>
      </c>
      <c r="J450" s="158" t="s">
        <v>17</v>
      </c>
      <c r="K450" s="159" t="s">
        <v>151</v>
      </c>
      <c r="L450" s="160" t="s">
        <v>152</v>
      </c>
      <c r="M450" s="161"/>
      <c r="O450" s="149"/>
      <c r="P450" s="149"/>
    </row>
    <row r="451" spans="1:16">
      <c r="A451" s="150" t="s">
        <v>565</v>
      </c>
      <c r="B451" s="151" t="s">
        <v>1543</v>
      </c>
      <c r="C451" s="152">
        <v>10.14</v>
      </c>
      <c r="D451" s="153">
        <v>2.2086000000000001</v>
      </c>
      <c r="E451" s="154">
        <v>2.6844999999999999</v>
      </c>
      <c r="F451" s="155">
        <v>1</v>
      </c>
      <c r="G451" s="156">
        <f t="shared" si="6"/>
        <v>2.6844999999999999</v>
      </c>
      <c r="H451" s="157">
        <f>ROUND(G451*'2-Calculator'!$C$27,2)</f>
        <v>14469.46</v>
      </c>
      <c r="I451" s="158" t="s">
        <v>18</v>
      </c>
      <c r="J451" s="158" t="s">
        <v>17</v>
      </c>
      <c r="K451" s="159" t="s">
        <v>151</v>
      </c>
      <c r="L451" s="160" t="s">
        <v>152</v>
      </c>
      <c r="M451" s="161"/>
      <c r="O451" s="149"/>
      <c r="P451" s="149"/>
    </row>
    <row r="452" spans="1:16">
      <c r="A452" s="163" t="s">
        <v>566</v>
      </c>
      <c r="B452" s="164" t="s">
        <v>1543</v>
      </c>
      <c r="C452" s="165">
        <v>15.75</v>
      </c>
      <c r="D452" s="166">
        <v>3.8973</v>
      </c>
      <c r="E452" s="167">
        <v>4.7370000000000001</v>
      </c>
      <c r="F452" s="168">
        <v>1</v>
      </c>
      <c r="G452" s="167">
        <f t="shared" si="6"/>
        <v>4.7370000000000001</v>
      </c>
      <c r="H452" s="169">
        <f>ROUND(G452*'2-Calculator'!$C$27,2)</f>
        <v>25532.43</v>
      </c>
      <c r="I452" s="170" t="s">
        <v>18</v>
      </c>
      <c r="J452" s="170" t="s">
        <v>17</v>
      </c>
      <c r="K452" s="171" t="s">
        <v>151</v>
      </c>
      <c r="L452" s="172" t="s">
        <v>152</v>
      </c>
      <c r="M452" s="161"/>
      <c r="O452" s="149"/>
      <c r="P452" s="149"/>
    </row>
    <row r="453" spans="1:16">
      <c r="A453" s="173" t="s">
        <v>567</v>
      </c>
      <c r="B453" s="174" t="s">
        <v>1912</v>
      </c>
      <c r="C453" s="175">
        <v>2.71</v>
      </c>
      <c r="D453" s="176">
        <v>0.8135</v>
      </c>
      <c r="E453" s="177">
        <v>0.98880000000000001</v>
      </c>
      <c r="F453" s="178">
        <v>1</v>
      </c>
      <c r="G453" s="156">
        <f t="shared" si="6"/>
        <v>0.98880000000000001</v>
      </c>
      <c r="H453" s="157">
        <f>ROUND(G453*'2-Calculator'!$C$27,2)</f>
        <v>5329.63</v>
      </c>
      <c r="I453" s="179" t="s">
        <v>18</v>
      </c>
      <c r="J453" s="179" t="s">
        <v>17</v>
      </c>
      <c r="K453" s="180" t="s">
        <v>151</v>
      </c>
      <c r="L453" s="181" t="s">
        <v>152</v>
      </c>
      <c r="M453" s="161"/>
      <c r="O453" s="149"/>
      <c r="P453" s="149"/>
    </row>
    <row r="454" spans="1:16">
      <c r="A454" s="150" t="s">
        <v>568</v>
      </c>
      <c r="B454" s="151" t="s">
        <v>1912</v>
      </c>
      <c r="C454" s="152">
        <v>4.1500000000000004</v>
      </c>
      <c r="D454" s="153">
        <v>1.0834999999999999</v>
      </c>
      <c r="E454" s="154">
        <v>1.3169999999999999</v>
      </c>
      <c r="F454" s="155">
        <v>1</v>
      </c>
      <c r="G454" s="156">
        <f t="shared" si="6"/>
        <v>1.3169999999999999</v>
      </c>
      <c r="H454" s="157">
        <f>ROUND(G454*'2-Calculator'!$C$27,2)</f>
        <v>7098.63</v>
      </c>
      <c r="I454" s="158" t="s">
        <v>18</v>
      </c>
      <c r="J454" s="158" t="s">
        <v>17</v>
      </c>
      <c r="K454" s="159" t="s">
        <v>151</v>
      </c>
      <c r="L454" s="160" t="s">
        <v>152</v>
      </c>
      <c r="M454" s="161"/>
      <c r="O454" s="149"/>
      <c r="P454" s="149"/>
    </row>
    <row r="455" spans="1:16">
      <c r="A455" s="150" t="s">
        <v>569</v>
      </c>
      <c r="B455" s="151" t="s">
        <v>1912</v>
      </c>
      <c r="C455" s="152">
        <v>7.34</v>
      </c>
      <c r="D455" s="153">
        <v>1.5723</v>
      </c>
      <c r="E455" s="154">
        <v>1.9111</v>
      </c>
      <c r="F455" s="155">
        <v>1</v>
      </c>
      <c r="G455" s="156">
        <f t="shared" si="6"/>
        <v>1.9111</v>
      </c>
      <c r="H455" s="157">
        <f>ROUND(G455*'2-Calculator'!$C$27,2)</f>
        <v>10300.83</v>
      </c>
      <c r="I455" s="158" t="s">
        <v>18</v>
      </c>
      <c r="J455" s="158" t="s">
        <v>17</v>
      </c>
      <c r="K455" s="159" t="s">
        <v>151</v>
      </c>
      <c r="L455" s="160" t="s">
        <v>152</v>
      </c>
      <c r="M455" s="161"/>
      <c r="O455" s="149"/>
      <c r="P455" s="149"/>
    </row>
    <row r="456" spans="1:16">
      <c r="A456" s="163" t="s">
        <v>570</v>
      </c>
      <c r="B456" s="164" t="s">
        <v>1912</v>
      </c>
      <c r="C456" s="165">
        <v>12.59</v>
      </c>
      <c r="D456" s="166">
        <v>2.8372999999999999</v>
      </c>
      <c r="E456" s="167">
        <v>3.4487000000000001</v>
      </c>
      <c r="F456" s="168">
        <v>1</v>
      </c>
      <c r="G456" s="167">
        <f t="shared" si="6"/>
        <v>3.4487000000000001</v>
      </c>
      <c r="H456" s="169">
        <f>ROUND(G456*'2-Calculator'!$C$27,2)</f>
        <v>18588.490000000002</v>
      </c>
      <c r="I456" s="170" t="s">
        <v>18</v>
      </c>
      <c r="J456" s="170" t="s">
        <v>17</v>
      </c>
      <c r="K456" s="171" t="s">
        <v>151</v>
      </c>
      <c r="L456" s="172" t="s">
        <v>152</v>
      </c>
      <c r="M456" s="161"/>
      <c r="O456" s="149"/>
      <c r="P456" s="149"/>
    </row>
    <row r="457" spans="1:16">
      <c r="A457" s="173" t="s">
        <v>571</v>
      </c>
      <c r="B457" s="174" t="s">
        <v>1696</v>
      </c>
      <c r="C457" s="175">
        <v>2.95</v>
      </c>
      <c r="D457" s="176">
        <v>1.1403000000000001</v>
      </c>
      <c r="E457" s="177">
        <v>1.3859999999999999</v>
      </c>
      <c r="F457" s="178">
        <v>1</v>
      </c>
      <c r="G457" s="156">
        <f t="shared" si="6"/>
        <v>1.3859999999999999</v>
      </c>
      <c r="H457" s="157">
        <f>ROUND(G457*'2-Calculator'!$C$27,2)</f>
        <v>7470.54</v>
      </c>
      <c r="I457" s="179" t="s">
        <v>18</v>
      </c>
      <c r="J457" s="179" t="s">
        <v>17</v>
      </c>
      <c r="K457" s="180" t="s">
        <v>151</v>
      </c>
      <c r="L457" s="181" t="s">
        <v>152</v>
      </c>
      <c r="M457" s="161"/>
      <c r="O457" s="149"/>
      <c r="P457" s="149"/>
    </row>
    <row r="458" spans="1:16">
      <c r="A458" s="150" t="s">
        <v>572</v>
      </c>
      <c r="B458" s="151" t="s">
        <v>1696</v>
      </c>
      <c r="C458" s="152">
        <v>4.51</v>
      </c>
      <c r="D458" s="153">
        <v>1.4392</v>
      </c>
      <c r="E458" s="154">
        <v>1.7493000000000001</v>
      </c>
      <c r="F458" s="155">
        <v>1</v>
      </c>
      <c r="G458" s="156">
        <f t="shared" si="6"/>
        <v>1.7493000000000001</v>
      </c>
      <c r="H458" s="157">
        <f>ROUND(G458*'2-Calculator'!$C$27,2)</f>
        <v>9428.73</v>
      </c>
      <c r="I458" s="158" t="s">
        <v>18</v>
      </c>
      <c r="J458" s="158" t="s">
        <v>17</v>
      </c>
      <c r="K458" s="159" t="s">
        <v>151</v>
      </c>
      <c r="L458" s="160" t="s">
        <v>152</v>
      </c>
      <c r="M458" s="161"/>
      <c r="O458" s="149"/>
      <c r="P458" s="149"/>
    </row>
    <row r="459" spans="1:16">
      <c r="A459" s="150" t="s">
        <v>573</v>
      </c>
      <c r="B459" s="151" t="s">
        <v>1696</v>
      </c>
      <c r="C459" s="152">
        <v>7.66</v>
      </c>
      <c r="D459" s="153">
        <v>2.0829</v>
      </c>
      <c r="E459" s="154">
        <v>2.5316999999999998</v>
      </c>
      <c r="F459" s="155">
        <v>1</v>
      </c>
      <c r="G459" s="156">
        <f t="shared" si="6"/>
        <v>2.5316999999999998</v>
      </c>
      <c r="H459" s="157">
        <f>ROUND(G459*'2-Calculator'!$C$27,2)</f>
        <v>13645.86</v>
      </c>
      <c r="I459" s="158" t="s">
        <v>18</v>
      </c>
      <c r="J459" s="158" t="s">
        <v>17</v>
      </c>
      <c r="K459" s="159" t="s">
        <v>151</v>
      </c>
      <c r="L459" s="160" t="s">
        <v>152</v>
      </c>
      <c r="M459" s="161"/>
      <c r="O459" s="149"/>
      <c r="P459" s="149"/>
    </row>
    <row r="460" spans="1:16">
      <c r="A460" s="163" t="s">
        <v>574</v>
      </c>
      <c r="B460" s="164" t="s">
        <v>1696</v>
      </c>
      <c r="C460" s="165">
        <v>12.66</v>
      </c>
      <c r="D460" s="166">
        <v>3.6507000000000001</v>
      </c>
      <c r="E460" s="167">
        <v>4.4372999999999996</v>
      </c>
      <c r="F460" s="168">
        <v>1</v>
      </c>
      <c r="G460" s="167">
        <f t="shared" si="6"/>
        <v>4.4372999999999996</v>
      </c>
      <c r="H460" s="169">
        <f>ROUND(G460*'2-Calculator'!$C$27,2)</f>
        <v>23917.05</v>
      </c>
      <c r="I460" s="170" t="s">
        <v>18</v>
      </c>
      <c r="J460" s="170" t="s">
        <v>17</v>
      </c>
      <c r="K460" s="171" t="s">
        <v>151</v>
      </c>
      <c r="L460" s="172" t="s">
        <v>152</v>
      </c>
      <c r="M460" s="161"/>
      <c r="O460" s="149"/>
      <c r="P460" s="149"/>
    </row>
    <row r="461" spans="1:16">
      <c r="A461" s="173" t="s">
        <v>575</v>
      </c>
      <c r="B461" s="174" t="s">
        <v>1697</v>
      </c>
      <c r="C461" s="175">
        <v>2.11</v>
      </c>
      <c r="D461" s="176">
        <v>0.85640000000000005</v>
      </c>
      <c r="E461" s="177">
        <v>1.0408999999999999</v>
      </c>
      <c r="F461" s="178">
        <v>1</v>
      </c>
      <c r="G461" s="156">
        <f t="shared" si="6"/>
        <v>1.0408999999999999</v>
      </c>
      <c r="H461" s="157">
        <f>ROUND(G461*'2-Calculator'!$C$27,2)</f>
        <v>5610.45</v>
      </c>
      <c r="I461" s="179" t="s">
        <v>18</v>
      </c>
      <c r="J461" s="179" t="s">
        <v>17</v>
      </c>
      <c r="K461" s="180" t="s">
        <v>151</v>
      </c>
      <c r="L461" s="181" t="s">
        <v>152</v>
      </c>
      <c r="M461" s="161"/>
      <c r="O461" s="149"/>
      <c r="P461" s="149"/>
    </row>
    <row r="462" spans="1:16">
      <c r="A462" s="150" t="s">
        <v>576</v>
      </c>
      <c r="B462" s="151" t="s">
        <v>1697</v>
      </c>
      <c r="C462" s="152">
        <v>3.46</v>
      </c>
      <c r="D462" s="153">
        <v>1.1182000000000001</v>
      </c>
      <c r="E462" s="154">
        <v>1.3591</v>
      </c>
      <c r="F462" s="155">
        <v>1</v>
      </c>
      <c r="G462" s="156">
        <f t="shared" si="6"/>
        <v>1.3591</v>
      </c>
      <c r="H462" s="157">
        <f>ROUND(G462*'2-Calculator'!$C$27,2)</f>
        <v>7325.55</v>
      </c>
      <c r="I462" s="158" t="s">
        <v>18</v>
      </c>
      <c r="J462" s="158" t="s">
        <v>17</v>
      </c>
      <c r="K462" s="159" t="s">
        <v>151</v>
      </c>
      <c r="L462" s="160" t="s">
        <v>152</v>
      </c>
      <c r="M462" s="161"/>
      <c r="O462" s="149"/>
      <c r="P462" s="149"/>
    </row>
    <row r="463" spans="1:16">
      <c r="A463" s="150" t="s">
        <v>577</v>
      </c>
      <c r="B463" s="151" t="s">
        <v>1697</v>
      </c>
      <c r="C463" s="152">
        <v>5.74</v>
      </c>
      <c r="D463" s="153">
        <v>1.5299</v>
      </c>
      <c r="E463" s="154">
        <v>1.8594999999999999</v>
      </c>
      <c r="F463" s="155">
        <v>1</v>
      </c>
      <c r="G463" s="156">
        <f t="shared" si="6"/>
        <v>1.8594999999999999</v>
      </c>
      <c r="H463" s="157">
        <f>ROUND(G463*'2-Calculator'!$C$27,2)</f>
        <v>10022.709999999999</v>
      </c>
      <c r="I463" s="158" t="s">
        <v>18</v>
      </c>
      <c r="J463" s="158" t="s">
        <v>17</v>
      </c>
      <c r="K463" s="159" t="s">
        <v>151</v>
      </c>
      <c r="L463" s="160" t="s">
        <v>152</v>
      </c>
      <c r="M463" s="161"/>
      <c r="O463" s="149"/>
      <c r="P463" s="149"/>
    </row>
    <row r="464" spans="1:16">
      <c r="A464" s="163" t="s">
        <v>578</v>
      </c>
      <c r="B464" s="164" t="s">
        <v>1697</v>
      </c>
      <c r="C464" s="165">
        <v>10.23</v>
      </c>
      <c r="D464" s="166">
        <v>2.6985999999999999</v>
      </c>
      <c r="E464" s="167">
        <v>3.2801</v>
      </c>
      <c r="F464" s="168">
        <v>1</v>
      </c>
      <c r="G464" s="167">
        <f t="shared" si="6"/>
        <v>3.2801</v>
      </c>
      <c r="H464" s="169">
        <f>ROUND(G464*'2-Calculator'!$C$27,2)</f>
        <v>17679.740000000002</v>
      </c>
      <c r="I464" s="170" t="s">
        <v>18</v>
      </c>
      <c r="J464" s="170" t="s">
        <v>17</v>
      </c>
      <c r="K464" s="171" t="s">
        <v>151</v>
      </c>
      <c r="L464" s="172" t="s">
        <v>152</v>
      </c>
      <c r="M464" s="161"/>
      <c r="O464" s="149"/>
      <c r="P464" s="149"/>
    </row>
    <row r="465" spans="1:16">
      <c r="A465" s="173" t="s">
        <v>579</v>
      </c>
      <c r="B465" s="174" t="s">
        <v>1698</v>
      </c>
      <c r="C465" s="175">
        <v>3.37</v>
      </c>
      <c r="D465" s="176">
        <v>1.1036999999999999</v>
      </c>
      <c r="E465" s="177">
        <v>1.3414999999999999</v>
      </c>
      <c r="F465" s="178">
        <v>1</v>
      </c>
      <c r="G465" s="156">
        <f t="shared" si="6"/>
        <v>1.3414999999999999</v>
      </c>
      <c r="H465" s="157">
        <f>ROUND(G465*'2-Calculator'!$C$27,2)</f>
        <v>7230.69</v>
      </c>
      <c r="I465" s="179" t="s">
        <v>18</v>
      </c>
      <c r="J465" s="179" t="s">
        <v>17</v>
      </c>
      <c r="K465" s="180" t="s">
        <v>151</v>
      </c>
      <c r="L465" s="181" t="s">
        <v>152</v>
      </c>
      <c r="M465" s="161"/>
      <c r="O465" s="149"/>
      <c r="P465" s="149"/>
    </row>
    <row r="466" spans="1:16">
      <c r="A466" s="150" t="s">
        <v>580</v>
      </c>
      <c r="B466" s="151" t="s">
        <v>1698</v>
      </c>
      <c r="C466" s="152">
        <v>4.84</v>
      </c>
      <c r="D466" s="153">
        <v>1.4513</v>
      </c>
      <c r="E466" s="154">
        <v>1.764</v>
      </c>
      <c r="F466" s="155">
        <v>1</v>
      </c>
      <c r="G466" s="156">
        <f t="shared" si="6"/>
        <v>1.764</v>
      </c>
      <c r="H466" s="157">
        <f>ROUND(G466*'2-Calculator'!$C$27,2)</f>
        <v>9507.9599999999991</v>
      </c>
      <c r="I466" s="158" t="s">
        <v>18</v>
      </c>
      <c r="J466" s="158" t="s">
        <v>17</v>
      </c>
      <c r="K466" s="159" t="s">
        <v>151</v>
      </c>
      <c r="L466" s="160" t="s">
        <v>152</v>
      </c>
      <c r="M466" s="161"/>
      <c r="O466" s="149"/>
      <c r="P466" s="149"/>
    </row>
    <row r="467" spans="1:16">
      <c r="A467" s="150" t="s">
        <v>581</v>
      </c>
      <c r="B467" s="151" t="s">
        <v>1698</v>
      </c>
      <c r="C467" s="152">
        <v>7.81</v>
      </c>
      <c r="D467" s="153">
        <v>2.1156999999999999</v>
      </c>
      <c r="E467" s="154">
        <v>2.5716000000000001</v>
      </c>
      <c r="F467" s="155">
        <v>1</v>
      </c>
      <c r="G467" s="156">
        <f t="shared" si="6"/>
        <v>2.5716000000000001</v>
      </c>
      <c r="H467" s="157">
        <f>ROUND(G467*'2-Calculator'!$C$27,2)</f>
        <v>13860.92</v>
      </c>
      <c r="I467" s="158" t="s">
        <v>18</v>
      </c>
      <c r="J467" s="158" t="s">
        <v>17</v>
      </c>
      <c r="K467" s="159" t="s">
        <v>151</v>
      </c>
      <c r="L467" s="160" t="s">
        <v>152</v>
      </c>
      <c r="M467" s="161"/>
      <c r="O467" s="149"/>
      <c r="P467" s="149"/>
    </row>
    <row r="468" spans="1:16">
      <c r="A468" s="163" t="s">
        <v>582</v>
      </c>
      <c r="B468" s="164" t="s">
        <v>1698</v>
      </c>
      <c r="C468" s="165">
        <v>12.73</v>
      </c>
      <c r="D468" s="166">
        <v>3.8330000000000002</v>
      </c>
      <c r="E468" s="167">
        <v>4.6589</v>
      </c>
      <c r="F468" s="168">
        <v>1</v>
      </c>
      <c r="G468" s="167">
        <f t="shared" si="6"/>
        <v>4.6589</v>
      </c>
      <c r="H468" s="169">
        <f>ROUND(G468*'2-Calculator'!$C$27,2)</f>
        <v>25111.47</v>
      </c>
      <c r="I468" s="170" t="s">
        <v>18</v>
      </c>
      <c r="J468" s="170" t="s">
        <v>17</v>
      </c>
      <c r="K468" s="171" t="s">
        <v>151</v>
      </c>
      <c r="L468" s="172" t="s">
        <v>152</v>
      </c>
      <c r="M468" s="161"/>
      <c r="O468" s="149"/>
      <c r="P468" s="149"/>
    </row>
    <row r="469" spans="1:16">
      <c r="A469" s="173" t="s">
        <v>583</v>
      </c>
      <c r="B469" s="174" t="s">
        <v>1544</v>
      </c>
      <c r="C469" s="175">
        <v>4.29</v>
      </c>
      <c r="D469" s="176">
        <v>1.2999000000000001</v>
      </c>
      <c r="E469" s="177">
        <v>1.58</v>
      </c>
      <c r="F469" s="178">
        <v>1</v>
      </c>
      <c r="G469" s="156">
        <f t="shared" si="6"/>
        <v>1.58</v>
      </c>
      <c r="H469" s="157">
        <f>ROUND(G469*'2-Calculator'!$C$27,2)</f>
        <v>8516.2000000000007</v>
      </c>
      <c r="I469" s="179" t="s">
        <v>18</v>
      </c>
      <c r="J469" s="179" t="s">
        <v>17</v>
      </c>
      <c r="K469" s="180" t="s">
        <v>151</v>
      </c>
      <c r="L469" s="181" t="s">
        <v>152</v>
      </c>
      <c r="M469" s="161"/>
      <c r="O469" s="149"/>
      <c r="P469" s="149"/>
    </row>
    <row r="470" spans="1:16">
      <c r="A470" s="150" t="s">
        <v>584</v>
      </c>
      <c r="B470" s="151" t="s">
        <v>1544</v>
      </c>
      <c r="C470" s="152">
        <v>6.8</v>
      </c>
      <c r="D470" s="153">
        <v>1.7878000000000001</v>
      </c>
      <c r="E470" s="154">
        <v>2.173</v>
      </c>
      <c r="F470" s="155">
        <v>1</v>
      </c>
      <c r="G470" s="156">
        <f t="shared" ref="G470:G533" si="7">ROUND(F470*E470,4)</f>
        <v>2.173</v>
      </c>
      <c r="H470" s="157">
        <f>ROUND(G470*'2-Calculator'!$C$27,2)</f>
        <v>11712.47</v>
      </c>
      <c r="I470" s="158" t="s">
        <v>18</v>
      </c>
      <c r="J470" s="158" t="s">
        <v>17</v>
      </c>
      <c r="K470" s="159" t="s">
        <v>151</v>
      </c>
      <c r="L470" s="160" t="s">
        <v>152</v>
      </c>
      <c r="M470" s="161"/>
      <c r="O470" s="149"/>
      <c r="P470" s="149"/>
    </row>
    <row r="471" spans="1:16">
      <c r="A471" s="150" t="s">
        <v>585</v>
      </c>
      <c r="B471" s="151" t="s">
        <v>1544</v>
      </c>
      <c r="C471" s="152">
        <v>10.95</v>
      </c>
      <c r="D471" s="153">
        <v>2.637</v>
      </c>
      <c r="E471" s="154">
        <v>3.2052</v>
      </c>
      <c r="F471" s="155">
        <v>1</v>
      </c>
      <c r="G471" s="156">
        <f t="shared" si="7"/>
        <v>3.2052</v>
      </c>
      <c r="H471" s="157">
        <f>ROUND(G471*'2-Calculator'!$C$27,2)</f>
        <v>17276.03</v>
      </c>
      <c r="I471" s="158" t="s">
        <v>18</v>
      </c>
      <c r="J471" s="158" t="s">
        <v>17</v>
      </c>
      <c r="K471" s="159" t="s">
        <v>151</v>
      </c>
      <c r="L471" s="160" t="s">
        <v>152</v>
      </c>
      <c r="M471" s="161"/>
      <c r="O471" s="149"/>
      <c r="P471" s="149"/>
    </row>
    <row r="472" spans="1:16">
      <c r="A472" s="163" t="s">
        <v>586</v>
      </c>
      <c r="B472" s="164" t="s">
        <v>1544</v>
      </c>
      <c r="C472" s="165">
        <v>18.07</v>
      </c>
      <c r="D472" s="166">
        <v>4.7778</v>
      </c>
      <c r="E472" s="167">
        <v>5.8072999999999997</v>
      </c>
      <c r="F472" s="168">
        <v>1</v>
      </c>
      <c r="G472" s="167">
        <f t="shared" si="7"/>
        <v>5.8072999999999997</v>
      </c>
      <c r="H472" s="169">
        <f>ROUND(G472*'2-Calculator'!$C$27,2)</f>
        <v>31301.35</v>
      </c>
      <c r="I472" s="170" t="s">
        <v>18</v>
      </c>
      <c r="J472" s="170" t="s">
        <v>17</v>
      </c>
      <c r="K472" s="171" t="s">
        <v>151</v>
      </c>
      <c r="L472" s="172" t="s">
        <v>152</v>
      </c>
      <c r="M472" s="161"/>
      <c r="O472" s="149"/>
      <c r="P472" s="149"/>
    </row>
    <row r="473" spans="1:16">
      <c r="A473" s="173" t="s">
        <v>587</v>
      </c>
      <c r="B473" s="174" t="s">
        <v>1545</v>
      </c>
      <c r="C473" s="175">
        <v>3.84</v>
      </c>
      <c r="D473" s="176">
        <v>1.4661999999999999</v>
      </c>
      <c r="E473" s="177">
        <v>1.7821</v>
      </c>
      <c r="F473" s="178">
        <v>1</v>
      </c>
      <c r="G473" s="156">
        <f t="shared" si="7"/>
        <v>1.7821</v>
      </c>
      <c r="H473" s="157">
        <f>ROUND(G473*'2-Calculator'!$C$27,2)</f>
        <v>9605.52</v>
      </c>
      <c r="I473" s="179" t="s">
        <v>18</v>
      </c>
      <c r="J473" s="179" t="s">
        <v>17</v>
      </c>
      <c r="K473" s="180" t="s">
        <v>151</v>
      </c>
      <c r="L473" s="181" t="s">
        <v>152</v>
      </c>
      <c r="M473" s="161"/>
      <c r="O473" s="149"/>
      <c r="P473" s="149"/>
    </row>
    <row r="474" spans="1:16">
      <c r="A474" s="150" t="s">
        <v>588</v>
      </c>
      <c r="B474" s="151" t="s">
        <v>1545</v>
      </c>
      <c r="C474" s="152">
        <v>5.92</v>
      </c>
      <c r="D474" s="153">
        <v>1.8035000000000001</v>
      </c>
      <c r="E474" s="154">
        <v>2.1920999999999999</v>
      </c>
      <c r="F474" s="155">
        <v>1</v>
      </c>
      <c r="G474" s="156">
        <f t="shared" si="7"/>
        <v>2.1920999999999999</v>
      </c>
      <c r="H474" s="157">
        <f>ROUND(G474*'2-Calculator'!$C$27,2)</f>
        <v>11815.42</v>
      </c>
      <c r="I474" s="158" t="s">
        <v>18</v>
      </c>
      <c r="J474" s="158" t="s">
        <v>17</v>
      </c>
      <c r="K474" s="159" t="s">
        <v>151</v>
      </c>
      <c r="L474" s="160" t="s">
        <v>152</v>
      </c>
      <c r="M474" s="161"/>
      <c r="O474" s="149"/>
      <c r="P474" s="149"/>
    </row>
    <row r="475" spans="1:16">
      <c r="A475" s="150" t="s">
        <v>589</v>
      </c>
      <c r="B475" s="151" t="s">
        <v>1545</v>
      </c>
      <c r="C475" s="152">
        <v>10.119999999999999</v>
      </c>
      <c r="D475" s="153">
        <v>2.6225000000000001</v>
      </c>
      <c r="E475" s="154">
        <v>3.1876000000000002</v>
      </c>
      <c r="F475" s="155">
        <v>1</v>
      </c>
      <c r="G475" s="156">
        <f t="shared" si="7"/>
        <v>3.1876000000000002</v>
      </c>
      <c r="H475" s="157">
        <f>ROUND(G475*'2-Calculator'!$C$27,2)</f>
        <v>17181.16</v>
      </c>
      <c r="I475" s="158" t="s">
        <v>18</v>
      </c>
      <c r="J475" s="158" t="s">
        <v>17</v>
      </c>
      <c r="K475" s="159" t="s">
        <v>151</v>
      </c>
      <c r="L475" s="160" t="s">
        <v>152</v>
      </c>
      <c r="M475" s="161"/>
      <c r="O475" s="149"/>
      <c r="P475" s="149"/>
    </row>
    <row r="476" spans="1:16">
      <c r="A476" s="163" t="s">
        <v>590</v>
      </c>
      <c r="B476" s="164" t="s">
        <v>1545</v>
      </c>
      <c r="C476" s="165">
        <v>15.7</v>
      </c>
      <c r="D476" s="166">
        <v>4.3048999999999999</v>
      </c>
      <c r="E476" s="167">
        <v>5.2324999999999999</v>
      </c>
      <c r="F476" s="168">
        <v>1</v>
      </c>
      <c r="G476" s="167">
        <f t="shared" si="7"/>
        <v>5.2324999999999999</v>
      </c>
      <c r="H476" s="169">
        <f>ROUND(G476*'2-Calculator'!$C$27,2)</f>
        <v>28203.18</v>
      </c>
      <c r="I476" s="170" t="s">
        <v>18</v>
      </c>
      <c r="J476" s="170" t="s">
        <v>17</v>
      </c>
      <c r="K476" s="171" t="s">
        <v>151</v>
      </c>
      <c r="L476" s="172" t="s">
        <v>152</v>
      </c>
      <c r="M476" s="161"/>
      <c r="O476" s="149"/>
      <c r="P476" s="149"/>
    </row>
    <row r="477" spans="1:16">
      <c r="A477" s="173" t="s">
        <v>591</v>
      </c>
      <c r="B477" s="174" t="s">
        <v>1546</v>
      </c>
      <c r="C477" s="175">
        <v>1.93</v>
      </c>
      <c r="D477" s="176">
        <v>1.0878000000000001</v>
      </c>
      <c r="E477" s="177">
        <v>1.3222</v>
      </c>
      <c r="F477" s="178">
        <v>1</v>
      </c>
      <c r="G477" s="156">
        <f t="shared" si="7"/>
        <v>1.3222</v>
      </c>
      <c r="H477" s="157">
        <f>ROUND(G477*'2-Calculator'!$C$27,2)</f>
        <v>7126.66</v>
      </c>
      <c r="I477" s="179" t="s">
        <v>18</v>
      </c>
      <c r="J477" s="179" t="s">
        <v>17</v>
      </c>
      <c r="K477" s="180" t="s">
        <v>151</v>
      </c>
      <c r="L477" s="181" t="s">
        <v>152</v>
      </c>
      <c r="M477" s="161"/>
      <c r="O477" s="149"/>
      <c r="P477" s="149"/>
    </row>
    <row r="478" spans="1:16">
      <c r="A478" s="150" t="s">
        <v>592</v>
      </c>
      <c r="B478" s="151" t="s">
        <v>1546</v>
      </c>
      <c r="C478" s="152">
        <v>3.64</v>
      </c>
      <c r="D478" s="153">
        <v>1.3212999999999999</v>
      </c>
      <c r="E478" s="154">
        <v>1.6060000000000001</v>
      </c>
      <c r="F478" s="155">
        <v>1</v>
      </c>
      <c r="G478" s="156">
        <f t="shared" si="7"/>
        <v>1.6060000000000001</v>
      </c>
      <c r="H478" s="157">
        <f>ROUND(G478*'2-Calculator'!$C$27,2)</f>
        <v>8656.34</v>
      </c>
      <c r="I478" s="158" t="s">
        <v>18</v>
      </c>
      <c r="J478" s="158" t="s">
        <v>17</v>
      </c>
      <c r="K478" s="159" t="s">
        <v>151</v>
      </c>
      <c r="L478" s="160" t="s">
        <v>152</v>
      </c>
      <c r="M478" s="161"/>
      <c r="O478" s="149"/>
      <c r="P478" s="149"/>
    </row>
    <row r="479" spans="1:16">
      <c r="A479" s="150" t="s">
        <v>593</v>
      </c>
      <c r="B479" s="151" t="s">
        <v>1546</v>
      </c>
      <c r="C479" s="152">
        <v>7.62</v>
      </c>
      <c r="D479" s="153">
        <v>1.8208</v>
      </c>
      <c r="E479" s="154">
        <v>2.2130999999999998</v>
      </c>
      <c r="F479" s="155">
        <v>1</v>
      </c>
      <c r="G479" s="156">
        <f t="shared" si="7"/>
        <v>2.2130999999999998</v>
      </c>
      <c r="H479" s="157">
        <f>ROUND(G479*'2-Calculator'!$C$27,2)</f>
        <v>11928.61</v>
      </c>
      <c r="I479" s="158" t="s">
        <v>18</v>
      </c>
      <c r="J479" s="158" t="s">
        <v>17</v>
      </c>
      <c r="K479" s="159" t="s">
        <v>151</v>
      </c>
      <c r="L479" s="160" t="s">
        <v>152</v>
      </c>
      <c r="M479" s="161"/>
      <c r="O479" s="149"/>
      <c r="P479" s="149"/>
    </row>
    <row r="480" spans="1:16">
      <c r="A480" s="163" t="s">
        <v>594</v>
      </c>
      <c r="B480" s="164" t="s">
        <v>1546</v>
      </c>
      <c r="C480" s="165">
        <v>19.48</v>
      </c>
      <c r="D480" s="166">
        <v>4.2427999999999999</v>
      </c>
      <c r="E480" s="167">
        <v>5.157</v>
      </c>
      <c r="F480" s="168">
        <v>1</v>
      </c>
      <c r="G480" s="167">
        <f t="shared" si="7"/>
        <v>5.157</v>
      </c>
      <c r="H480" s="169">
        <f>ROUND(G480*'2-Calculator'!$C$27,2)</f>
        <v>27796.23</v>
      </c>
      <c r="I480" s="170" t="s">
        <v>18</v>
      </c>
      <c r="J480" s="170" t="s">
        <v>17</v>
      </c>
      <c r="K480" s="171" t="s">
        <v>151</v>
      </c>
      <c r="L480" s="172" t="s">
        <v>152</v>
      </c>
      <c r="M480" s="161"/>
      <c r="O480" s="149"/>
      <c r="P480" s="149"/>
    </row>
    <row r="481" spans="1:16">
      <c r="A481" s="173" t="s">
        <v>595</v>
      </c>
      <c r="B481" s="174" t="s">
        <v>1547</v>
      </c>
      <c r="C481" s="175">
        <v>2.86</v>
      </c>
      <c r="D481" s="176">
        <v>0.98240000000000005</v>
      </c>
      <c r="E481" s="177">
        <v>1.1940999999999999</v>
      </c>
      <c r="F481" s="178">
        <v>1</v>
      </c>
      <c r="G481" s="156">
        <f t="shared" si="7"/>
        <v>1.1940999999999999</v>
      </c>
      <c r="H481" s="157">
        <f>ROUND(G481*'2-Calculator'!$C$27,2)</f>
        <v>6436.2</v>
      </c>
      <c r="I481" s="179" t="s">
        <v>18</v>
      </c>
      <c r="J481" s="179" t="s">
        <v>17</v>
      </c>
      <c r="K481" s="180" t="s">
        <v>151</v>
      </c>
      <c r="L481" s="181" t="s">
        <v>152</v>
      </c>
      <c r="M481" s="161"/>
      <c r="O481" s="149"/>
      <c r="P481" s="149"/>
    </row>
    <row r="482" spans="1:16">
      <c r="A482" s="150" t="s">
        <v>596</v>
      </c>
      <c r="B482" s="151" t="s">
        <v>1547</v>
      </c>
      <c r="C482" s="152">
        <v>4.55</v>
      </c>
      <c r="D482" s="153">
        <v>1.2892999999999999</v>
      </c>
      <c r="E482" s="154">
        <v>1.5670999999999999</v>
      </c>
      <c r="F482" s="155">
        <v>1</v>
      </c>
      <c r="G482" s="156">
        <f t="shared" si="7"/>
        <v>1.5670999999999999</v>
      </c>
      <c r="H482" s="157">
        <f>ROUND(G482*'2-Calculator'!$C$27,2)</f>
        <v>8446.67</v>
      </c>
      <c r="I482" s="158" t="s">
        <v>18</v>
      </c>
      <c r="J482" s="158" t="s">
        <v>17</v>
      </c>
      <c r="K482" s="159" t="s">
        <v>151</v>
      </c>
      <c r="L482" s="160" t="s">
        <v>152</v>
      </c>
      <c r="M482" s="161"/>
      <c r="O482" s="149"/>
      <c r="P482" s="149"/>
    </row>
    <row r="483" spans="1:16">
      <c r="A483" s="150" t="s">
        <v>597</v>
      </c>
      <c r="B483" s="151" t="s">
        <v>1547</v>
      </c>
      <c r="C483" s="152">
        <v>7.03</v>
      </c>
      <c r="D483" s="153">
        <v>1.8626</v>
      </c>
      <c r="E483" s="154">
        <v>2.2639</v>
      </c>
      <c r="F483" s="155">
        <v>1</v>
      </c>
      <c r="G483" s="156">
        <f t="shared" si="7"/>
        <v>2.2639</v>
      </c>
      <c r="H483" s="157">
        <f>ROUND(G483*'2-Calculator'!$C$27,2)</f>
        <v>12202.42</v>
      </c>
      <c r="I483" s="158" t="s">
        <v>18</v>
      </c>
      <c r="J483" s="158" t="s">
        <v>17</v>
      </c>
      <c r="K483" s="159" t="s">
        <v>151</v>
      </c>
      <c r="L483" s="160" t="s">
        <v>152</v>
      </c>
      <c r="M483" s="161"/>
      <c r="O483" s="149"/>
      <c r="P483" s="149"/>
    </row>
    <row r="484" spans="1:16">
      <c r="A484" s="163" t="s">
        <v>598</v>
      </c>
      <c r="B484" s="164" t="s">
        <v>1547</v>
      </c>
      <c r="C484" s="165">
        <v>9.9600000000000009</v>
      </c>
      <c r="D484" s="166">
        <v>2.8113000000000001</v>
      </c>
      <c r="E484" s="167">
        <v>3.4169999999999998</v>
      </c>
      <c r="F484" s="168">
        <v>1</v>
      </c>
      <c r="G484" s="167">
        <f t="shared" si="7"/>
        <v>3.4169999999999998</v>
      </c>
      <c r="H484" s="169">
        <f>ROUND(G484*'2-Calculator'!$C$27,2)</f>
        <v>18417.63</v>
      </c>
      <c r="I484" s="170" t="s">
        <v>18</v>
      </c>
      <c r="J484" s="170" t="s">
        <v>17</v>
      </c>
      <c r="K484" s="171" t="s">
        <v>151</v>
      </c>
      <c r="L484" s="172" t="s">
        <v>152</v>
      </c>
      <c r="M484" s="161"/>
      <c r="O484" s="149"/>
      <c r="P484" s="149"/>
    </row>
    <row r="485" spans="1:16">
      <c r="A485" s="173" t="s">
        <v>599</v>
      </c>
      <c r="B485" s="174" t="s">
        <v>1548</v>
      </c>
      <c r="C485" s="175">
        <v>1.46</v>
      </c>
      <c r="D485" s="176">
        <v>0.8034</v>
      </c>
      <c r="E485" s="177">
        <v>0.97650000000000003</v>
      </c>
      <c r="F485" s="178">
        <v>1</v>
      </c>
      <c r="G485" s="156">
        <f t="shared" si="7"/>
        <v>0.97650000000000003</v>
      </c>
      <c r="H485" s="157">
        <f>ROUND(G485*'2-Calculator'!$C$27,2)</f>
        <v>5263.34</v>
      </c>
      <c r="I485" s="179" t="s">
        <v>18</v>
      </c>
      <c r="J485" s="179" t="s">
        <v>17</v>
      </c>
      <c r="K485" s="180" t="s">
        <v>151</v>
      </c>
      <c r="L485" s="181" t="s">
        <v>152</v>
      </c>
      <c r="M485" s="161"/>
      <c r="O485" s="149"/>
      <c r="P485" s="149"/>
    </row>
    <row r="486" spans="1:16">
      <c r="A486" s="150" t="s">
        <v>600</v>
      </c>
      <c r="B486" s="151" t="s">
        <v>1548</v>
      </c>
      <c r="C486" s="152">
        <v>2.4700000000000002</v>
      </c>
      <c r="D486" s="153">
        <v>1.0444</v>
      </c>
      <c r="E486" s="154">
        <v>1.2694000000000001</v>
      </c>
      <c r="F486" s="155">
        <v>1</v>
      </c>
      <c r="G486" s="156">
        <f t="shared" si="7"/>
        <v>1.2694000000000001</v>
      </c>
      <c r="H486" s="157">
        <f>ROUND(G486*'2-Calculator'!$C$27,2)</f>
        <v>6842.07</v>
      </c>
      <c r="I486" s="158" t="s">
        <v>18</v>
      </c>
      <c r="J486" s="158" t="s">
        <v>17</v>
      </c>
      <c r="K486" s="159" t="s">
        <v>151</v>
      </c>
      <c r="L486" s="160" t="s">
        <v>152</v>
      </c>
      <c r="M486" s="161"/>
      <c r="O486" s="149"/>
      <c r="P486" s="149"/>
    </row>
    <row r="487" spans="1:16">
      <c r="A487" s="150" t="s">
        <v>601</v>
      </c>
      <c r="B487" s="151" t="s">
        <v>1548</v>
      </c>
      <c r="C487" s="152">
        <v>4.66</v>
      </c>
      <c r="D487" s="153">
        <v>1.5390999999999999</v>
      </c>
      <c r="E487" s="154">
        <v>1.8707</v>
      </c>
      <c r="F487" s="155">
        <v>1</v>
      </c>
      <c r="G487" s="156">
        <f t="shared" si="7"/>
        <v>1.8707</v>
      </c>
      <c r="H487" s="157">
        <f>ROUND(G487*'2-Calculator'!$C$27,2)</f>
        <v>10083.07</v>
      </c>
      <c r="I487" s="158" t="s">
        <v>18</v>
      </c>
      <c r="J487" s="158" t="s">
        <v>17</v>
      </c>
      <c r="K487" s="159" t="s">
        <v>151</v>
      </c>
      <c r="L487" s="160" t="s">
        <v>152</v>
      </c>
      <c r="M487" s="161"/>
      <c r="O487" s="149"/>
      <c r="P487" s="149"/>
    </row>
    <row r="488" spans="1:16">
      <c r="A488" s="163" t="s">
        <v>602</v>
      </c>
      <c r="B488" s="164" t="s">
        <v>1548</v>
      </c>
      <c r="C488" s="165">
        <v>8.68</v>
      </c>
      <c r="D488" s="166">
        <v>2.4908000000000001</v>
      </c>
      <c r="E488" s="167">
        <v>3.0274999999999999</v>
      </c>
      <c r="F488" s="168">
        <v>1</v>
      </c>
      <c r="G488" s="167">
        <f t="shared" si="7"/>
        <v>3.0274999999999999</v>
      </c>
      <c r="H488" s="169">
        <f>ROUND(G488*'2-Calculator'!$C$27,2)</f>
        <v>16318.23</v>
      </c>
      <c r="I488" s="170" t="s">
        <v>18</v>
      </c>
      <c r="J488" s="170" t="s">
        <v>17</v>
      </c>
      <c r="K488" s="171" t="s">
        <v>151</v>
      </c>
      <c r="L488" s="172" t="s">
        <v>152</v>
      </c>
      <c r="M488" s="161"/>
      <c r="O488" s="149"/>
      <c r="P488" s="149"/>
    </row>
    <row r="489" spans="1:16">
      <c r="A489" s="173" t="s">
        <v>603</v>
      </c>
      <c r="B489" s="174" t="s">
        <v>1549</v>
      </c>
      <c r="C489" s="175">
        <v>3.09</v>
      </c>
      <c r="D489" s="176">
        <v>0.6915</v>
      </c>
      <c r="E489" s="177">
        <v>0.84050000000000002</v>
      </c>
      <c r="F489" s="178">
        <v>1</v>
      </c>
      <c r="G489" s="156">
        <f t="shared" si="7"/>
        <v>0.84050000000000002</v>
      </c>
      <c r="H489" s="157">
        <f>ROUND(G489*'2-Calculator'!$C$27,2)</f>
        <v>4530.3</v>
      </c>
      <c r="I489" s="179" t="s">
        <v>18</v>
      </c>
      <c r="J489" s="179" t="s">
        <v>17</v>
      </c>
      <c r="K489" s="180" t="s">
        <v>151</v>
      </c>
      <c r="L489" s="181" t="s">
        <v>152</v>
      </c>
      <c r="M489" s="161"/>
      <c r="O489" s="149"/>
      <c r="P489" s="149"/>
    </row>
    <row r="490" spans="1:16">
      <c r="A490" s="150" t="s">
        <v>604</v>
      </c>
      <c r="B490" s="151" t="s">
        <v>1549</v>
      </c>
      <c r="C490" s="152">
        <v>4.1100000000000003</v>
      </c>
      <c r="D490" s="153">
        <v>0.80069999999999997</v>
      </c>
      <c r="E490" s="154">
        <v>0.97319999999999995</v>
      </c>
      <c r="F490" s="155">
        <v>1</v>
      </c>
      <c r="G490" s="156">
        <f t="shared" si="7"/>
        <v>0.97319999999999995</v>
      </c>
      <c r="H490" s="157">
        <f>ROUND(G490*'2-Calculator'!$C$27,2)</f>
        <v>5245.55</v>
      </c>
      <c r="I490" s="158" t="s">
        <v>18</v>
      </c>
      <c r="J490" s="158" t="s">
        <v>17</v>
      </c>
      <c r="K490" s="159" t="s">
        <v>151</v>
      </c>
      <c r="L490" s="160" t="s">
        <v>152</v>
      </c>
      <c r="M490" s="161"/>
      <c r="O490" s="149"/>
      <c r="P490" s="149"/>
    </row>
    <row r="491" spans="1:16">
      <c r="A491" s="150" t="s">
        <v>605</v>
      </c>
      <c r="B491" s="151" t="s">
        <v>1549</v>
      </c>
      <c r="C491" s="152">
        <v>6.35</v>
      </c>
      <c r="D491" s="153">
        <v>1.0942000000000001</v>
      </c>
      <c r="E491" s="154">
        <v>1.33</v>
      </c>
      <c r="F491" s="155">
        <v>1</v>
      </c>
      <c r="G491" s="156">
        <f t="shared" si="7"/>
        <v>1.33</v>
      </c>
      <c r="H491" s="157">
        <f>ROUND(G491*'2-Calculator'!$C$27,2)</f>
        <v>7168.7</v>
      </c>
      <c r="I491" s="158" t="s">
        <v>18</v>
      </c>
      <c r="J491" s="158" t="s">
        <v>17</v>
      </c>
      <c r="K491" s="159" t="s">
        <v>151</v>
      </c>
      <c r="L491" s="160" t="s">
        <v>152</v>
      </c>
      <c r="M491" s="161"/>
      <c r="O491" s="149"/>
      <c r="P491" s="149"/>
    </row>
    <row r="492" spans="1:16">
      <c r="A492" s="163" t="s">
        <v>606</v>
      </c>
      <c r="B492" s="164" t="s">
        <v>1549</v>
      </c>
      <c r="C492" s="165">
        <v>10.31</v>
      </c>
      <c r="D492" s="166">
        <v>1.8331999999999999</v>
      </c>
      <c r="E492" s="167">
        <v>2.2282000000000002</v>
      </c>
      <c r="F492" s="168">
        <v>1</v>
      </c>
      <c r="G492" s="167">
        <f t="shared" si="7"/>
        <v>2.2282000000000002</v>
      </c>
      <c r="H492" s="169">
        <f>ROUND(G492*'2-Calculator'!$C$27,2)</f>
        <v>12010</v>
      </c>
      <c r="I492" s="170" t="s">
        <v>18</v>
      </c>
      <c r="J492" s="170" t="s">
        <v>17</v>
      </c>
      <c r="K492" s="171" t="s">
        <v>151</v>
      </c>
      <c r="L492" s="172" t="s">
        <v>152</v>
      </c>
      <c r="M492" s="161"/>
      <c r="O492" s="149"/>
      <c r="P492" s="149"/>
    </row>
    <row r="493" spans="1:16">
      <c r="A493" s="173" t="s">
        <v>607</v>
      </c>
      <c r="B493" s="174" t="s">
        <v>1699</v>
      </c>
      <c r="C493" s="175">
        <v>2.41</v>
      </c>
      <c r="D493" s="176">
        <v>0.58720000000000006</v>
      </c>
      <c r="E493" s="177">
        <v>0.7137</v>
      </c>
      <c r="F493" s="178">
        <v>1</v>
      </c>
      <c r="G493" s="156">
        <f t="shared" si="7"/>
        <v>0.7137</v>
      </c>
      <c r="H493" s="157">
        <f>ROUND(G493*'2-Calculator'!$C$27,2)</f>
        <v>3846.84</v>
      </c>
      <c r="I493" s="179" t="s">
        <v>18</v>
      </c>
      <c r="J493" s="179" t="s">
        <v>17</v>
      </c>
      <c r="K493" s="180" t="s">
        <v>151</v>
      </c>
      <c r="L493" s="181" t="s">
        <v>152</v>
      </c>
      <c r="M493" s="161"/>
      <c r="O493" s="149"/>
      <c r="P493" s="149"/>
    </row>
    <row r="494" spans="1:16">
      <c r="A494" s="150" t="s">
        <v>608</v>
      </c>
      <c r="B494" s="151" t="s">
        <v>1699</v>
      </c>
      <c r="C494" s="152">
        <v>3.12</v>
      </c>
      <c r="D494" s="153">
        <v>0.73399999999999999</v>
      </c>
      <c r="E494" s="154">
        <v>0.89219999999999999</v>
      </c>
      <c r="F494" s="155">
        <v>1</v>
      </c>
      <c r="G494" s="156">
        <f t="shared" si="7"/>
        <v>0.89219999999999999</v>
      </c>
      <c r="H494" s="157">
        <f>ROUND(G494*'2-Calculator'!$C$27,2)</f>
        <v>4808.96</v>
      </c>
      <c r="I494" s="158" t="s">
        <v>18</v>
      </c>
      <c r="J494" s="158" t="s">
        <v>17</v>
      </c>
      <c r="K494" s="159" t="s">
        <v>151</v>
      </c>
      <c r="L494" s="160" t="s">
        <v>152</v>
      </c>
      <c r="M494" s="161"/>
      <c r="O494" s="149"/>
      <c r="P494" s="149"/>
    </row>
    <row r="495" spans="1:16">
      <c r="A495" s="150" t="s">
        <v>609</v>
      </c>
      <c r="B495" s="151" t="s">
        <v>1699</v>
      </c>
      <c r="C495" s="152">
        <v>4.57</v>
      </c>
      <c r="D495" s="153">
        <v>1.0632999999999999</v>
      </c>
      <c r="E495" s="154">
        <v>1.2924</v>
      </c>
      <c r="F495" s="155">
        <v>1</v>
      </c>
      <c r="G495" s="156">
        <f t="shared" si="7"/>
        <v>1.2924</v>
      </c>
      <c r="H495" s="157">
        <f>ROUND(G495*'2-Calculator'!$C$27,2)</f>
        <v>6966.04</v>
      </c>
      <c r="I495" s="158" t="s">
        <v>18</v>
      </c>
      <c r="J495" s="158" t="s">
        <v>17</v>
      </c>
      <c r="K495" s="159" t="s">
        <v>151</v>
      </c>
      <c r="L495" s="160" t="s">
        <v>152</v>
      </c>
      <c r="M495" s="161"/>
      <c r="O495" s="149"/>
      <c r="P495" s="149"/>
    </row>
    <row r="496" spans="1:16">
      <c r="A496" s="163" t="s">
        <v>610</v>
      </c>
      <c r="B496" s="164" t="s">
        <v>1699</v>
      </c>
      <c r="C496" s="165">
        <v>8.5299999999999994</v>
      </c>
      <c r="D496" s="166">
        <v>2.0990000000000002</v>
      </c>
      <c r="E496" s="167">
        <v>2.5512999999999999</v>
      </c>
      <c r="F496" s="168">
        <v>1</v>
      </c>
      <c r="G496" s="167">
        <f t="shared" si="7"/>
        <v>2.5512999999999999</v>
      </c>
      <c r="H496" s="169">
        <f>ROUND(G496*'2-Calculator'!$C$27,2)</f>
        <v>13751.51</v>
      </c>
      <c r="I496" s="170" t="s">
        <v>18</v>
      </c>
      <c r="J496" s="170" t="s">
        <v>17</v>
      </c>
      <c r="K496" s="171" t="s">
        <v>151</v>
      </c>
      <c r="L496" s="172" t="s">
        <v>152</v>
      </c>
      <c r="M496" s="161"/>
      <c r="O496" s="149"/>
      <c r="P496" s="149"/>
    </row>
    <row r="497" spans="1:16">
      <c r="A497" s="173" t="s">
        <v>611</v>
      </c>
      <c r="B497" s="174" t="s">
        <v>1550</v>
      </c>
      <c r="C497" s="175">
        <v>2.2000000000000002</v>
      </c>
      <c r="D497" s="176">
        <v>0.54190000000000005</v>
      </c>
      <c r="E497" s="177">
        <v>0.65869999999999995</v>
      </c>
      <c r="F497" s="178">
        <v>1</v>
      </c>
      <c r="G497" s="156">
        <f t="shared" si="7"/>
        <v>0.65869999999999995</v>
      </c>
      <c r="H497" s="157">
        <f>ROUND(G497*'2-Calculator'!$C$27,2)</f>
        <v>3550.39</v>
      </c>
      <c r="I497" s="179" t="s">
        <v>18</v>
      </c>
      <c r="J497" s="179" t="s">
        <v>17</v>
      </c>
      <c r="K497" s="180" t="s">
        <v>151</v>
      </c>
      <c r="L497" s="181" t="s">
        <v>152</v>
      </c>
      <c r="M497" s="161"/>
      <c r="O497" s="149"/>
      <c r="P497" s="149"/>
    </row>
    <row r="498" spans="1:16">
      <c r="A498" s="150" t="s">
        <v>612</v>
      </c>
      <c r="B498" s="151" t="s">
        <v>1550</v>
      </c>
      <c r="C498" s="152">
        <v>3.05</v>
      </c>
      <c r="D498" s="153">
        <v>0.69699999999999995</v>
      </c>
      <c r="E498" s="154">
        <v>0.84719999999999995</v>
      </c>
      <c r="F498" s="155">
        <v>1</v>
      </c>
      <c r="G498" s="156">
        <f t="shared" si="7"/>
        <v>0.84719999999999995</v>
      </c>
      <c r="H498" s="157">
        <f>ROUND(G498*'2-Calculator'!$C$27,2)</f>
        <v>4566.41</v>
      </c>
      <c r="I498" s="158" t="s">
        <v>18</v>
      </c>
      <c r="J498" s="158" t="s">
        <v>17</v>
      </c>
      <c r="K498" s="159" t="s">
        <v>151</v>
      </c>
      <c r="L498" s="160" t="s">
        <v>152</v>
      </c>
      <c r="M498" s="161"/>
      <c r="O498" s="149"/>
      <c r="P498" s="149"/>
    </row>
    <row r="499" spans="1:16">
      <c r="A499" s="150" t="s">
        <v>613</v>
      </c>
      <c r="B499" s="151" t="s">
        <v>1550</v>
      </c>
      <c r="C499" s="152">
        <v>4.28</v>
      </c>
      <c r="D499" s="153">
        <v>1.0039</v>
      </c>
      <c r="E499" s="154">
        <v>1.2202</v>
      </c>
      <c r="F499" s="155">
        <v>1</v>
      </c>
      <c r="G499" s="156">
        <f t="shared" si="7"/>
        <v>1.2202</v>
      </c>
      <c r="H499" s="157">
        <f>ROUND(G499*'2-Calculator'!$C$27,2)</f>
        <v>6576.88</v>
      </c>
      <c r="I499" s="158" t="s">
        <v>18</v>
      </c>
      <c r="J499" s="158" t="s">
        <v>17</v>
      </c>
      <c r="K499" s="159" t="s">
        <v>151</v>
      </c>
      <c r="L499" s="160" t="s">
        <v>152</v>
      </c>
      <c r="M499" s="161"/>
      <c r="O499" s="149"/>
      <c r="P499" s="149"/>
    </row>
    <row r="500" spans="1:16">
      <c r="A500" s="163" t="s">
        <v>614</v>
      </c>
      <c r="B500" s="164" t="s">
        <v>1550</v>
      </c>
      <c r="C500" s="165">
        <v>8.6300000000000008</v>
      </c>
      <c r="D500" s="166">
        <v>2.1326999999999998</v>
      </c>
      <c r="E500" s="167">
        <v>2.5922000000000001</v>
      </c>
      <c r="F500" s="168">
        <v>1</v>
      </c>
      <c r="G500" s="167">
        <f t="shared" si="7"/>
        <v>2.5922000000000001</v>
      </c>
      <c r="H500" s="169">
        <f>ROUND(G500*'2-Calculator'!$C$27,2)</f>
        <v>13971.96</v>
      </c>
      <c r="I500" s="170" t="s">
        <v>18</v>
      </c>
      <c r="J500" s="170" t="s">
        <v>17</v>
      </c>
      <c r="K500" s="171" t="s">
        <v>151</v>
      </c>
      <c r="L500" s="172" t="s">
        <v>152</v>
      </c>
      <c r="M500" s="161"/>
      <c r="O500" s="149"/>
      <c r="P500" s="149"/>
    </row>
    <row r="501" spans="1:16">
      <c r="A501" s="173" t="s">
        <v>615</v>
      </c>
      <c r="B501" s="174" t="s">
        <v>1551</v>
      </c>
      <c r="C501" s="175">
        <v>2.04</v>
      </c>
      <c r="D501" s="176">
        <v>0.50009999999999999</v>
      </c>
      <c r="E501" s="177">
        <v>0.6079</v>
      </c>
      <c r="F501" s="178">
        <v>1</v>
      </c>
      <c r="G501" s="156">
        <f t="shared" si="7"/>
        <v>0.6079</v>
      </c>
      <c r="H501" s="157">
        <f>ROUND(G501*'2-Calculator'!$C$27,2)</f>
        <v>3276.58</v>
      </c>
      <c r="I501" s="179" t="s">
        <v>18</v>
      </c>
      <c r="J501" s="179" t="s">
        <v>17</v>
      </c>
      <c r="K501" s="180" t="s">
        <v>151</v>
      </c>
      <c r="L501" s="181" t="s">
        <v>152</v>
      </c>
      <c r="M501" s="161"/>
      <c r="O501" s="149"/>
      <c r="P501" s="149"/>
    </row>
    <row r="502" spans="1:16">
      <c r="A502" s="150" t="s">
        <v>616</v>
      </c>
      <c r="B502" s="151" t="s">
        <v>1551</v>
      </c>
      <c r="C502" s="152">
        <v>2.96</v>
      </c>
      <c r="D502" s="153">
        <v>0.64910000000000001</v>
      </c>
      <c r="E502" s="154">
        <v>0.78900000000000003</v>
      </c>
      <c r="F502" s="155">
        <v>1</v>
      </c>
      <c r="G502" s="156">
        <f t="shared" si="7"/>
        <v>0.78900000000000003</v>
      </c>
      <c r="H502" s="157">
        <f>ROUND(G502*'2-Calculator'!$C$27,2)</f>
        <v>4252.71</v>
      </c>
      <c r="I502" s="158" t="s">
        <v>18</v>
      </c>
      <c r="J502" s="158" t="s">
        <v>17</v>
      </c>
      <c r="K502" s="159" t="s">
        <v>151</v>
      </c>
      <c r="L502" s="160" t="s">
        <v>152</v>
      </c>
      <c r="M502" s="161"/>
      <c r="O502" s="149"/>
      <c r="P502" s="149"/>
    </row>
    <row r="503" spans="1:16">
      <c r="A503" s="150" t="s">
        <v>617</v>
      </c>
      <c r="B503" s="151" t="s">
        <v>1551</v>
      </c>
      <c r="C503" s="152">
        <v>4.82</v>
      </c>
      <c r="D503" s="153">
        <v>0.93630000000000002</v>
      </c>
      <c r="E503" s="154">
        <v>1.1379999999999999</v>
      </c>
      <c r="F503" s="155">
        <v>1</v>
      </c>
      <c r="G503" s="156">
        <f t="shared" si="7"/>
        <v>1.1379999999999999</v>
      </c>
      <c r="H503" s="157">
        <f>ROUND(G503*'2-Calculator'!$C$27,2)</f>
        <v>6133.82</v>
      </c>
      <c r="I503" s="158" t="s">
        <v>18</v>
      </c>
      <c r="J503" s="158" t="s">
        <v>17</v>
      </c>
      <c r="K503" s="159" t="s">
        <v>151</v>
      </c>
      <c r="L503" s="160" t="s">
        <v>152</v>
      </c>
      <c r="M503" s="161"/>
      <c r="O503" s="149"/>
      <c r="P503" s="149"/>
    </row>
    <row r="504" spans="1:16">
      <c r="A504" s="163" t="s">
        <v>618</v>
      </c>
      <c r="B504" s="164" t="s">
        <v>1551</v>
      </c>
      <c r="C504" s="165">
        <v>9.02</v>
      </c>
      <c r="D504" s="166">
        <v>1.7403</v>
      </c>
      <c r="E504" s="167">
        <v>2.1153</v>
      </c>
      <c r="F504" s="168">
        <v>1</v>
      </c>
      <c r="G504" s="167">
        <f t="shared" si="7"/>
        <v>2.1153</v>
      </c>
      <c r="H504" s="169">
        <f>ROUND(G504*'2-Calculator'!$C$27,2)</f>
        <v>11401.47</v>
      </c>
      <c r="I504" s="170" t="s">
        <v>18</v>
      </c>
      <c r="J504" s="170" t="s">
        <v>17</v>
      </c>
      <c r="K504" s="171" t="s">
        <v>151</v>
      </c>
      <c r="L504" s="172" t="s">
        <v>152</v>
      </c>
      <c r="M504" s="161"/>
      <c r="O504" s="149"/>
      <c r="P504" s="149"/>
    </row>
    <row r="505" spans="1:16">
      <c r="A505" s="173" t="s">
        <v>619</v>
      </c>
      <c r="B505" s="174" t="s">
        <v>1700</v>
      </c>
      <c r="C505" s="175">
        <v>2.92</v>
      </c>
      <c r="D505" s="176">
        <v>0.51139999999999997</v>
      </c>
      <c r="E505" s="177">
        <v>0.62160000000000004</v>
      </c>
      <c r="F505" s="178">
        <v>1</v>
      </c>
      <c r="G505" s="156">
        <f t="shared" si="7"/>
        <v>0.62160000000000004</v>
      </c>
      <c r="H505" s="157">
        <f>ROUND(G505*'2-Calculator'!$C$27,2)</f>
        <v>3350.42</v>
      </c>
      <c r="I505" s="179" t="s">
        <v>18</v>
      </c>
      <c r="J505" s="179" t="s">
        <v>17</v>
      </c>
      <c r="K505" s="180" t="s">
        <v>151</v>
      </c>
      <c r="L505" s="181" t="s">
        <v>152</v>
      </c>
      <c r="M505" s="161"/>
      <c r="O505" s="149"/>
      <c r="P505" s="149"/>
    </row>
    <row r="506" spans="1:16">
      <c r="A506" s="150" t="s">
        <v>620</v>
      </c>
      <c r="B506" s="151" t="s">
        <v>1700</v>
      </c>
      <c r="C506" s="152">
        <v>3.48</v>
      </c>
      <c r="D506" s="153">
        <v>0.6663</v>
      </c>
      <c r="E506" s="154">
        <v>0.80989999999999995</v>
      </c>
      <c r="F506" s="155">
        <v>1</v>
      </c>
      <c r="G506" s="156">
        <f t="shared" si="7"/>
        <v>0.80989999999999995</v>
      </c>
      <c r="H506" s="157">
        <f>ROUND(G506*'2-Calculator'!$C$27,2)</f>
        <v>4365.3599999999997</v>
      </c>
      <c r="I506" s="158" t="s">
        <v>18</v>
      </c>
      <c r="J506" s="158" t="s">
        <v>17</v>
      </c>
      <c r="K506" s="159" t="s">
        <v>151</v>
      </c>
      <c r="L506" s="160" t="s">
        <v>152</v>
      </c>
      <c r="M506" s="161"/>
      <c r="O506" s="149"/>
      <c r="P506" s="149"/>
    </row>
    <row r="507" spans="1:16">
      <c r="A507" s="150" t="s">
        <v>621</v>
      </c>
      <c r="B507" s="151" t="s">
        <v>1700</v>
      </c>
      <c r="C507" s="152">
        <v>5.17</v>
      </c>
      <c r="D507" s="153">
        <v>1.0115000000000001</v>
      </c>
      <c r="E507" s="154">
        <v>1.2294</v>
      </c>
      <c r="F507" s="155">
        <v>1</v>
      </c>
      <c r="G507" s="156">
        <f t="shared" si="7"/>
        <v>1.2294</v>
      </c>
      <c r="H507" s="157">
        <f>ROUND(G507*'2-Calculator'!$C$27,2)</f>
        <v>6626.47</v>
      </c>
      <c r="I507" s="158" t="s">
        <v>18</v>
      </c>
      <c r="J507" s="158" t="s">
        <v>17</v>
      </c>
      <c r="K507" s="159" t="s">
        <v>151</v>
      </c>
      <c r="L507" s="160" t="s">
        <v>152</v>
      </c>
      <c r="M507" s="161"/>
      <c r="O507" s="149"/>
      <c r="P507" s="149"/>
    </row>
    <row r="508" spans="1:16">
      <c r="A508" s="163" t="s">
        <v>622</v>
      </c>
      <c r="B508" s="164" t="s">
        <v>1700</v>
      </c>
      <c r="C508" s="165">
        <v>9.0299999999999994</v>
      </c>
      <c r="D508" s="166">
        <v>1.8183</v>
      </c>
      <c r="E508" s="167">
        <v>2.2101000000000002</v>
      </c>
      <c r="F508" s="168">
        <v>1</v>
      </c>
      <c r="G508" s="167">
        <f t="shared" si="7"/>
        <v>2.2101000000000002</v>
      </c>
      <c r="H508" s="169">
        <f>ROUND(G508*'2-Calculator'!$C$27,2)</f>
        <v>11912.44</v>
      </c>
      <c r="I508" s="170" t="s">
        <v>18</v>
      </c>
      <c r="J508" s="170" t="s">
        <v>17</v>
      </c>
      <c r="K508" s="171" t="s">
        <v>151</v>
      </c>
      <c r="L508" s="172" t="s">
        <v>152</v>
      </c>
      <c r="M508" s="161"/>
      <c r="O508" s="149"/>
      <c r="P508" s="149"/>
    </row>
    <row r="509" spans="1:16">
      <c r="A509" s="173" t="s">
        <v>623</v>
      </c>
      <c r="B509" s="174" t="s">
        <v>1552</v>
      </c>
      <c r="C509" s="175">
        <v>3.04</v>
      </c>
      <c r="D509" s="176">
        <v>0.54890000000000005</v>
      </c>
      <c r="E509" s="177">
        <v>0.66720000000000002</v>
      </c>
      <c r="F509" s="178">
        <v>1</v>
      </c>
      <c r="G509" s="156">
        <f t="shared" si="7"/>
        <v>0.66720000000000002</v>
      </c>
      <c r="H509" s="157">
        <f>ROUND(G509*'2-Calculator'!$C$27,2)</f>
        <v>3596.21</v>
      </c>
      <c r="I509" s="179" t="s">
        <v>18</v>
      </c>
      <c r="J509" s="179" t="s">
        <v>17</v>
      </c>
      <c r="K509" s="180" t="s">
        <v>151</v>
      </c>
      <c r="L509" s="181" t="s">
        <v>152</v>
      </c>
      <c r="M509" s="161"/>
      <c r="O509" s="149"/>
      <c r="P509" s="149"/>
    </row>
    <row r="510" spans="1:16">
      <c r="A510" s="150" t="s">
        <v>624</v>
      </c>
      <c r="B510" s="151" t="s">
        <v>1552</v>
      </c>
      <c r="C510" s="152">
        <v>3.84</v>
      </c>
      <c r="D510" s="153">
        <v>0.69310000000000005</v>
      </c>
      <c r="E510" s="154">
        <v>0.84240000000000004</v>
      </c>
      <c r="F510" s="155">
        <v>1</v>
      </c>
      <c r="G510" s="156">
        <f t="shared" si="7"/>
        <v>0.84240000000000004</v>
      </c>
      <c r="H510" s="157">
        <f>ROUND(G510*'2-Calculator'!$C$27,2)</f>
        <v>4540.54</v>
      </c>
      <c r="I510" s="158" t="s">
        <v>18</v>
      </c>
      <c r="J510" s="158" t="s">
        <v>17</v>
      </c>
      <c r="K510" s="159" t="s">
        <v>151</v>
      </c>
      <c r="L510" s="160" t="s">
        <v>152</v>
      </c>
      <c r="M510" s="161"/>
      <c r="O510" s="149"/>
      <c r="P510" s="149"/>
    </row>
    <row r="511" spans="1:16">
      <c r="A511" s="150" t="s">
        <v>625</v>
      </c>
      <c r="B511" s="151" t="s">
        <v>1552</v>
      </c>
      <c r="C511" s="152">
        <v>5.86</v>
      </c>
      <c r="D511" s="153">
        <v>1.0058</v>
      </c>
      <c r="E511" s="154">
        <v>1.2224999999999999</v>
      </c>
      <c r="F511" s="155">
        <v>1</v>
      </c>
      <c r="G511" s="156">
        <f t="shared" si="7"/>
        <v>1.2224999999999999</v>
      </c>
      <c r="H511" s="157">
        <f>ROUND(G511*'2-Calculator'!$C$27,2)</f>
        <v>6589.28</v>
      </c>
      <c r="I511" s="158" t="s">
        <v>18</v>
      </c>
      <c r="J511" s="158" t="s">
        <v>17</v>
      </c>
      <c r="K511" s="159" t="s">
        <v>151</v>
      </c>
      <c r="L511" s="160" t="s">
        <v>152</v>
      </c>
      <c r="M511" s="161"/>
      <c r="O511" s="149"/>
      <c r="P511" s="149"/>
    </row>
    <row r="512" spans="1:16">
      <c r="A512" s="163" t="s">
        <v>626</v>
      </c>
      <c r="B512" s="164" t="s">
        <v>1552</v>
      </c>
      <c r="C512" s="165">
        <v>10.45</v>
      </c>
      <c r="D512" s="166">
        <v>1.7985</v>
      </c>
      <c r="E512" s="167">
        <v>2.1859999999999999</v>
      </c>
      <c r="F512" s="168">
        <v>1</v>
      </c>
      <c r="G512" s="167">
        <f t="shared" si="7"/>
        <v>2.1859999999999999</v>
      </c>
      <c r="H512" s="169">
        <f>ROUND(G512*'2-Calculator'!$C$27,2)</f>
        <v>11782.54</v>
      </c>
      <c r="I512" s="170" t="s">
        <v>18</v>
      </c>
      <c r="J512" s="170" t="s">
        <v>17</v>
      </c>
      <c r="K512" s="171" t="s">
        <v>151</v>
      </c>
      <c r="L512" s="172" t="s">
        <v>152</v>
      </c>
      <c r="M512" s="161"/>
      <c r="O512" s="149"/>
      <c r="P512" s="149"/>
    </row>
    <row r="513" spans="1:16">
      <c r="A513" s="173" t="s">
        <v>627</v>
      </c>
      <c r="B513" s="174" t="s">
        <v>1553</v>
      </c>
      <c r="C513" s="175">
        <v>2.77</v>
      </c>
      <c r="D513" s="176">
        <v>0.58530000000000004</v>
      </c>
      <c r="E513" s="177">
        <v>0.71140000000000003</v>
      </c>
      <c r="F513" s="178">
        <v>1</v>
      </c>
      <c r="G513" s="156">
        <f t="shared" si="7"/>
        <v>0.71140000000000003</v>
      </c>
      <c r="H513" s="157">
        <f>ROUND(G513*'2-Calculator'!$C$27,2)</f>
        <v>3834.45</v>
      </c>
      <c r="I513" s="179" t="s">
        <v>18</v>
      </c>
      <c r="J513" s="179" t="s">
        <v>17</v>
      </c>
      <c r="K513" s="180" t="s">
        <v>151</v>
      </c>
      <c r="L513" s="181" t="s">
        <v>152</v>
      </c>
      <c r="M513" s="161"/>
      <c r="O513" s="149"/>
      <c r="P513" s="149"/>
    </row>
    <row r="514" spans="1:16">
      <c r="A514" s="150" t="s">
        <v>628</v>
      </c>
      <c r="B514" s="151" t="s">
        <v>1553</v>
      </c>
      <c r="C514" s="152">
        <v>3.59</v>
      </c>
      <c r="D514" s="153">
        <v>0.72729999999999995</v>
      </c>
      <c r="E514" s="154">
        <v>0.88400000000000001</v>
      </c>
      <c r="F514" s="155">
        <v>1</v>
      </c>
      <c r="G514" s="156">
        <f t="shared" si="7"/>
        <v>0.88400000000000001</v>
      </c>
      <c r="H514" s="157">
        <f>ROUND(G514*'2-Calculator'!$C$27,2)</f>
        <v>4764.76</v>
      </c>
      <c r="I514" s="158" t="s">
        <v>18</v>
      </c>
      <c r="J514" s="158" t="s">
        <v>17</v>
      </c>
      <c r="K514" s="159" t="s">
        <v>151</v>
      </c>
      <c r="L514" s="160" t="s">
        <v>152</v>
      </c>
      <c r="M514" s="161"/>
      <c r="O514" s="149"/>
      <c r="P514" s="149"/>
    </row>
    <row r="515" spans="1:16">
      <c r="A515" s="150" t="s">
        <v>629</v>
      </c>
      <c r="B515" s="151" t="s">
        <v>1553</v>
      </c>
      <c r="C515" s="152">
        <v>5.64</v>
      </c>
      <c r="D515" s="153">
        <v>1.0411999999999999</v>
      </c>
      <c r="E515" s="154">
        <v>1.2655000000000001</v>
      </c>
      <c r="F515" s="155">
        <v>1</v>
      </c>
      <c r="G515" s="156">
        <f t="shared" si="7"/>
        <v>1.2655000000000001</v>
      </c>
      <c r="H515" s="157">
        <f>ROUND(G515*'2-Calculator'!$C$27,2)</f>
        <v>6821.05</v>
      </c>
      <c r="I515" s="158" t="s">
        <v>18</v>
      </c>
      <c r="J515" s="158" t="s">
        <v>17</v>
      </c>
      <c r="K515" s="159" t="s">
        <v>151</v>
      </c>
      <c r="L515" s="160" t="s">
        <v>152</v>
      </c>
      <c r="M515" s="161"/>
      <c r="O515" s="149"/>
      <c r="P515" s="149"/>
    </row>
    <row r="516" spans="1:16">
      <c r="A516" s="163" t="s">
        <v>630</v>
      </c>
      <c r="B516" s="164" t="s">
        <v>1553</v>
      </c>
      <c r="C516" s="165">
        <v>7.86</v>
      </c>
      <c r="D516" s="166">
        <v>1.5826</v>
      </c>
      <c r="E516" s="167">
        <v>1.9236</v>
      </c>
      <c r="F516" s="168">
        <v>1</v>
      </c>
      <c r="G516" s="167">
        <f t="shared" si="7"/>
        <v>1.9236</v>
      </c>
      <c r="H516" s="169">
        <f>ROUND(G516*'2-Calculator'!$C$27,2)</f>
        <v>10368.200000000001</v>
      </c>
      <c r="I516" s="170" t="s">
        <v>18</v>
      </c>
      <c r="J516" s="170" t="s">
        <v>17</v>
      </c>
      <c r="K516" s="171" t="s">
        <v>151</v>
      </c>
      <c r="L516" s="172" t="s">
        <v>152</v>
      </c>
      <c r="M516" s="161"/>
      <c r="O516" s="149"/>
      <c r="P516" s="149"/>
    </row>
    <row r="517" spans="1:16">
      <c r="A517" s="173" t="s">
        <v>631</v>
      </c>
      <c r="B517" s="174" t="s">
        <v>1554</v>
      </c>
      <c r="C517" s="175">
        <v>2.69</v>
      </c>
      <c r="D517" s="176">
        <v>0.4667</v>
      </c>
      <c r="E517" s="177">
        <v>0.56730000000000003</v>
      </c>
      <c r="F517" s="178">
        <v>1</v>
      </c>
      <c r="G517" s="156">
        <f t="shared" si="7"/>
        <v>0.56730000000000003</v>
      </c>
      <c r="H517" s="157">
        <f>ROUND(G517*'2-Calculator'!$C$27,2)</f>
        <v>3057.75</v>
      </c>
      <c r="I517" s="179" t="s">
        <v>18</v>
      </c>
      <c r="J517" s="179" t="s">
        <v>17</v>
      </c>
      <c r="K517" s="180" t="s">
        <v>151</v>
      </c>
      <c r="L517" s="181" t="s">
        <v>152</v>
      </c>
      <c r="M517" s="161"/>
      <c r="O517" s="149"/>
      <c r="P517" s="149"/>
    </row>
    <row r="518" spans="1:16">
      <c r="A518" s="150" t="s">
        <v>632</v>
      </c>
      <c r="B518" s="151" t="s">
        <v>1554</v>
      </c>
      <c r="C518" s="152">
        <v>3.62</v>
      </c>
      <c r="D518" s="153">
        <v>0.60870000000000002</v>
      </c>
      <c r="E518" s="154">
        <v>0.7399</v>
      </c>
      <c r="F518" s="155">
        <v>1</v>
      </c>
      <c r="G518" s="156">
        <f t="shared" si="7"/>
        <v>0.7399</v>
      </c>
      <c r="H518" s="157">
        <f>ROUND(G518*'2-Calculator'!$C$27,2)</f>
        <v>3988.06</v>
      </c>
      <c r="I518" s="158" t="s">
        <v>18</v>
      </c>
      <c r="J518" s="158" t="s">
        <v>17</v>
      </c>
      <c r="K518" s="159" t="s">
        <v>151</v>
      </c>
      <c r="L518" s="160" t="s">
        <v>152</v>
      </c>
      <c r="M518" s="161"/>
      <c r="O518" s="149"/>
      <c r="P518" s="149"/>
    </row>
    <row r="519" spans="1:16">
      <c r="A519" s="150" t="s">
        <v>633</v>
      </c>
      <c r="B519" s="151" t="s">
        <v>1554</v>
      </c>
      <c r="C519" s="152">
        <v>5.7</v>
      </c>
      <c r="D519" s="153">
        <v>0.91700000000000004</v>
      </c>
      <c r="E519" s="154">
        <v>1.1146</v>
      </c>
      <c r="F519" s="155">
        <v>1</v>
      </c>
      <c r="G519" s="156">
        <f t="shared" si="7"/>
        <v>1.1146</v>
      </c>
      <c r="H519" s="157">
        <f>ROUND(G519*'2-Calculator'!$C$27,2)</f>
        <v>6007.69</v>
      </c>
      <c r="I519" s="158" t="s">
        <v>18</v>
      </c>
      <c r="J519" s="158" t="s">
        <v>17</v>
      </c>
      <c r="K519" s="159" t="s">
        <v>151</v>
      </c>
      <c r="L519" s="160" t="s">
        <v>152</v>
      </c>
      <c r="M519" s="161"/>
      <c r="O519" s="149"/>
      <c r="P519" s="149"/>
    </row>
    <row r="520" spans="1:16">
      <c r="A520" s="163" t="s">
        <v>634</v>
      </c>
      <c r="B520" s="164" t="s">
        <v>1554</v>
      </c>
      <c r="C520" s="165">
        <v>9.15</v>
      </c>
      <c r="D520" s="166">
        <v>1.6612</v>
      </c>
      <c r="E520" s="167">
        <v>2.0190999999999999</v>
      </c>
      <c r="F520" s="168">
        <v>1</v>
      </c>
      <c r="G520" s="167">
        <f t="shared" si="7"/>
        <v>2.0190999999999999</v>
      </c>
      <c r="H520" s="169">
        <f>ROUND(G520*'2-Calculator'!$C$27,2)</f>
        <v>10882.95</v>
      </c>
      <c r="I520" s="170" t="s">
        <v>18</v>
      </c>
      <c r="J520" s="170" t="s">
        <v>17</v>
      </c>
      <c r="K520" s="171" t="s">
        <v>151</v>
      </c>
      <c r="L520" s="172" t="s">
        <v>152</v>
      </c>
      <c r="M520" s="161"/>
      <c r="O520" s="149"/>
      <c r="P520" s="149"/>
    </row>
    <row r="521" spans="1:16">
      <c r="A521" s="173" t="s">
        <v>635</v>
      </c>
      <c r="B521" s="174" t="s">
        <v>1701</v>
      </c>
      <c r="C521" s="175">
        <v>3.1</v>
      </c>
      <c r="D521" s="176">
        <v>0.50890000000000002</v>
      </c>
      <c r="E521" s="177">
        <v>0.61860000000000004</v>
      </c>
      <c r="F521" s="178">
        <v>1</v>
      </c>
      <c r="G521" s="156">
        <f t="shared" si="7"/>
        <v>0.61860000000000004</v>
      </c>
      <c r="H521" s="157">
        <f>ROUND(G521*'2-Calculator'!$C$27,2)</f>
        <v>3334.25</v>
      </c>
      <c r="I521" s="179" t="s">
        <v>18</v>
      </c>
      <c r="J521" s="179" t="s">
        <v>17</v>
      </c>
      <c r="K521" s="180" t="s">
        <v>151</v>
      </c>
      <c r="L521" s="181" t="s">
        <v>152</v>
      </c>
      <c r="M521" s="161"/>
      <c r="O521" s="149"/>
      <c r="P521" s="149"/>
    </row>
    <row r="522" spans="1:16">
      <c r="A522" s="150" t="s">
        <v>636</v>
      </c>
      <c r="B522" s="151" t="s">
        <v>1701</v>
      </c>
      <c r="C522" s="152">
        <v>4.1900000000000004</v>
      </c>
      <c r="D522" s="153">
        <v>0.67710000000000004</v>
      </c>
      <c r="E522" s="154">
        <v>0.82299999999999995</v>
      </c>
      <c r="F522" s="155">
        <v>1</v>
      </c>
      <c r="G522" s="156">
        <f t="shared" si="7"/>
        <v>0.82299999999999995</v>
      </c>
      <c r="H522" s="157">
        <f>ROUND(G522*'2-Calculator'!$C$27,2)</f>
        <v>4435.97</v>
      </c>
      <c r="I522" s="158" t="s">
        <v>18</v>
      </c>
      <c r="J522" s="158" t="s">
        <v>17</v>
      </c>
      <c r="K522" s="159" t="s">
        <v>151</v>
      </c>
      <c r="L522" s="160" t="s">
        <v>152</v>
      </c>
      <c r="M522" s="161"/>
      <c r="O522" s="149"/>
      <c r="P522" s="149"/>
    </row>
    <row r="523" spans="1:16">
      <c r="A523" s="150" t="s">
        <v>637</v>
      </c>
      <c r="B523" s="151" t="s">
        <v>1701</v>
      </c>
      <c r="C523" s="152">
        <v>6.2</v>
      </c>
      <c r="D523" s="153">
        <v>0.99570000000000003</v>
      </c>
      <c r="E523" s="154">
        <v>1.2101999999999999</v>
      </c>
      <c r="F523" s="155">
        <v>1</v>
      </c>
      <c r="G523" s="156">
        <f t="shared" si="7"/>
        <v>1.2101999999999999</v>
      </c>
      <c r="H523" s="157">
        <f>ROUND(G523*'2-Calculator'!$C$27,2)</f>
        <v>6522.98</v>
      </c>
      <c r="I523" s="158" t="s">
        <v>18</v>
      </c>
      <c r="J523" s="158" t="s">
        <v>17</v>
      </c>
      <c r="K523" s="159" t="s">
        <v>151</v>
      </c>
      <c r="L523" s="160" t="s">
        <v>152</v>
      </c>
      <c r="M523" s="161"/>
      <c r="O523" s="149"/>
      <c r="P523" s="149"/>
    </row>
    <row r="524" spans="1:16">
      <c r="A524" s="163" t="s">
        <v>638</v>
      </c>
      <c r="B524" s="164" t="s">
        <v>1701</v>
      </c>
      <c r="C524" s="165">
        <v>10.49</v>
      </c>
      <c r="D524" s="166">
        <v>1.7842</v>
      </c>
      <c r="E524" s="167">
        <v>2.1686000000000001</v>
      </c>
      <c r="F524" s="168">
        <v>1</v>
      </c>
      <c r="G524" s="167">
        <f t="shared" si="7"/>
        <v>2.1686000000000001</v>
      </c>
      <c r="H524" s="169">
        <f>ROUND(G524*'2-Calculator'!$C$27,2)</f>
        <v>11688.75</v>
      </c>
      <c r="I524" s="170" t="s">
        <v>18</v>
      </c>
      <c r="J524" s="170" t="s">
        <v>17</v>
      </c>
      <c r="K524" s="171" t="s">
        <v>151</v>
      </c>
      <c r="L524" s="172" t="s">
        <v>152</v>
      </c>
      <c r="M524" s="161"/>
      <c r="O524" s="149"/>
      <c r="P524" s="149"/>
    </row>
    <row r="525" spans="1:16">
      <c r="A525" s="173" t="s">
        <v>639</v>
      </c>
      <c r="B525" s="174" t="s">
        <v>1702</v>
      </c>
      <c r="C525" s="175">
        <v>2.25</v>
      </c>
      <c r="D525" s="176">
        <v>0.432</v>
      </c>
      <c r="E525" s="177">
        <v>0.52510000000000001</v>
      </c>
      <c r="F525" s="178">
        <v>1</v>
      </c>
      <c r="G525" s="156">
        <f t="shared" si="7"/>
        <v>0.52510000000000001</v>
      </c>
      <c r="H525" s="157">
        <f>ROUND(G525*'2-Calculator'!$C$27,2)</f>
        <v>2830.29</v>
      </c>
      <c r="I525" s="179" t="s">
        <v>18</v>
      </c>
      <c r="J525" s="179" t="s">
        <v>17</v>
      </c>
      <c r="K525" s="180" t="s">
        <v>151</v>
      </c>
      <c r="L525" s="181" t="s">
        <v>152</v>
      </c>
      <c r="M525" s="161"/>
      <c r="O525" s="149"/>
      <c r="P525" s="149"/>
    </row>
    <row r="526" spans="1:16">
      <c r="A526" s="150" t="s">
        <v>640</v>
      </c>
      <c r="B526" s="151" t="s">
        <v>1702</v>
      </c>
      <c r="C526" s="152">
        <v>2.84</v>
      </c>
      <c r="D526" s="153">
        <v>0.53779999999999994</v>
      </c>
      <c r="E526" s="154">
        <v>0.65369999999999995</v>
      </c>
      <c r="F526" s="155">
        <v>1</v>
      </c>
      <c r="G526" s="156">
        <f t="shared" si="7"/>
        <v>0.65369999999999995</v>
      </c>
      <c r="H526" s="157">
        <f>ROUND(G526*'2-Calculator'!$C$27,2)</f>
        <v>3523.44</v>
      </c>
      <c r="I526" s="158" t="s">
        <v>18</v>
      </c>
      <c r="J526" s="158" t="s">
        <v>17</v>
      </c>
      <c r="K526" s="159" t="s">
        <v>151</v>
      </c>
      <c r="L526" s="160" t="s">
        <v>152</v>
      </c>
      <c r="M526" s="161"/>
      <c r="O526" s="149"/>
      <c r="P526" s="149"/>
    </row>
    <row r="527" spans="1:16">
      <c r="A527" s="150" t="s">
        <v>641</v>
      </c>
      <c r="B527" s="151" t="s">
        <v>1702</v>
      </c>
      <c r="C527" s="152">
        <v>4.3899999999999997</v>
      </c>
      <c r="D527" s="153">
        <v>0.77849999999999997</v>
      </c>
      <c r="E527" s="154">
        <v>0.94620000000000004</v>
      </c>
      <c r="F527" s="155">
        <v>1</v>
      </c>
      <c r="G527" s="156">
        <f t="shared" si="7"/>
        <v>0.94620000000000004</v>
      </c>
      <c r="H527" s="157">
        <f>ROUND(G527*'2-Calculator'!$C$27,2)</f>
        <v>5100.0200000000004</v>
      </c>
      <c r="I527" s="158" t="s">
        <v>18</v>
      </c>
      <c r="J527" s="158" t="s">
        <v>17</v>
      </c>
      <c r="K527" s="159" t="s">
        <v>151</v>
      </c>
      <c r="L527" s="160" t="s">
        <v>152</v>
      </c>
      <c r="M527" s="161"/>
      <c r="O527" s="149"/>
      <c r="P527" s="149"/>
    </row>
    <row r="528" spans="1:16">
      <c r="A528" s="163" t="s">
        <v>642</v>
      </c>
      <c r="B528" s="164" t="s">
        <v>1702</v>
      </c>
      <c r="C528" s="165">
        <v>7.9</v>
      </c>
      <c r="D528" s="166">
        <v>1.4124000000000001</v>
      </c>
      <c r="E528" s="167">
        <v>1.7166999999999999</v>
      </c>
      <c r="F528" s="168">
        <v>1</v>
      </c>
      <c r="G528" s="167">
        <f t="shared" si="7"/>
        <v>1.7166999999999999</v>
      </c>
      <c r="H528" s="169">
        <f>ROUND(G528*'2-Calculator'!$C$27,2)</f>
        <v>9253.01</v>
      </c>
      <c r="I528" s="170" t="s">
        <v>18</v>
      </c>
      <c r="J528" s="170" t="s">
        <v>17</v>
      </c>
      <c r="K528" s="171" t="s">
        <v>151</v>
      </c>
      <c r="L528" s="172" t="s">
        <v>152</v>
      </c>
      <c r="M528" s="161"/>
      <c r="O528" s="149"/>
      <c r="P528" s="149"/>
    </row>
    <row r="529" spans="1:16">
      <c r="A529" s="173" t="s">
        <v>643</v>
      </c>
      <c r="B529" s="174" t="s">
        <v>1555</v>
      </c>
      <c r="C529" s="175">
        <v>2.13</v>
      </c>
      <c r="D529" s="176">
        <v>0.45900000000000002</v>
      </c>
      <c r="E529" s="177">
        <v>0.55789999999999995</v>
      </c>
      <c r="F529" s="178">
        <v>1</v>
      </c>
      <c r="G529" s="156">
        <f t="shared" si="7"/>
        <v>0.55789999999999995</v>
      </c>
      <c r="H529" s="157">
        <f>ROUND(G529*'2-Calculator'!$C$27,2)</f>
        <v>3007.08</v>
      </c>
      <c r="I529" s="179" t="s">
        <v>18</v>
      </c>
      <c r="J529" s="179" t="s">
        <v>17</v>
      </c>
      <c r="K529" s="180" t="s">
        <v>151</v>
      </c>
      <c r="L529" s="181" t="s">
        <v>152</v>
      </c>
      <c r="M529" s="161"/>
      <c r="O529" s="149"/>
      <c r="P529" s="149"/>
    </row>
    <row r="530" spans="1:16">
      <c r="A530" s="150" t="s">
        <v>644</v>
      </c>
      <c r="B530" s="151" t="s">
        <v>1555</v>
      </c>
      <c r="C530" s="152">
        <v>2.75</v>
      </c>
      <c r="D530" s="153">
        <v>0.58440000000000003</v>
      </c>
      <c r="E530" s="154">
        <v>0.71030000000000004</v>
      </c>
      <c r="F530" s="155">
        <v>1</v>
      </c>
      <c r="G530" s="156">
        <f t="shared" si="7"/>
        <v>0.71030000000000004</v>
      </c>
      <c r="H530" s="157">
        <f>ROUND(G530*'2-Calculator'!$C$27,2)</f>
        <v>3828.52</v>
      </c>
      <c r="I530" s="158" t="s">
        <v>18</v>
      </c>
      <c r="J530" s="158" t="s">
        <v>17</v>
      </c>
      <c r="K530" s="159" t="s">
        <v>151</v>
      </c>
      <c r="L530" s="160" t="s">
        <v>152</v>
      </c>
      <c r="M530" s="161"/>
      <c r="O530" s="149"/>
      <c r="P530" s="149"/>
    </row>
    <row r="531" spans="1:16">
      <c r="A531" s="150" t="s">
        <v>645</v>
      </c>
      <c r="B531" s="151" t="s">
        <v>1555</v>
      </c>
      <c r="C531" s="152">
        <v>3.79</v>
      </c>
      <c r="D531" s="153">
        <v>0.76929999999999998</v>
      </c>
      <c r="E531" s="154">
        <v>0.93510000000000004</v>
      </c>
      <c r="F531" s="155">
        <v>1</v>
      </c>
      <c r="G531" s="156">
        <f t="shared" si="7"/>
        <v>0.93510000000000004</v>
      </c>
      <c r="H531" s="157">
        <f>ROUND(G531*'2-Calculator'!$C$27,2)</f>
        <v>5040.1899999999996</v>
      </c>
      <c r="I531" s="158" t="s">
        <v>18</v>
      </c>
      <c r="J531" s="158" t="s">
        <v>17</v>
      </c>
      <c r="K531" s="159" t="s">
        <v>151</v>
      </c>
      <c r="L531" s="160" t="s">
        <v>152</v>
      </c>
      <c r="M531" s="161"/>
      <c r="O531" s="149"/>
      <c r="P531" s="149"/>
    </row>
    <row r="532" spans="1:16">
      <c r="A532" s="163" t="s">
        <v>646</v>
      </c>
      <c r="B532" s="164" t="s">
        <v>1555</v>
      </c>
      <c r="C532" s="165">
        <v>6.97</v>
      </c>
      <c r="D532" s="166">
        <v>1.3202</v>
      </c>
      <c r="E532" s="167">
        <v>1.6047</v>
      </c>
      <c r="F532" s="168">
        <v>1</v>
      </c>
      <c r="G532" s="167">
        <f t="shared" si="7"/>
        <v>1.6047</v>
      </c>
      <c r="H532" s="169">
        <f>ROUND(G532*'2-Calculator'!$C$27,2)</f>
        <v>8649.33</v>
      </c>
      <c r="I532" s="170" t="s">
        <v>18</v>
      </c>
      <c r="J532" s="170" t="s">
        <v>17</v>
      </c>
      <c r="K532" s="171" t="s">
        <v>151</v>
      </c>
      <c r="L532" s="172" t="s">
        <v>152</v>
      </c>
      <c r="M532" s="161"/>
      <c r="O532" s="149"/>
      <c r="P532" s="149"/>
    </row>
    <row r="533" spans="1:16">
      <c r="A533" s="173" t="s">
        <v>647</v>
      </c>
      <c r="B533" s="174" t="s">
        <v>1703</v>
      </c>
      <c r="C533" s="175">
        <v>3.09</v>
      </c>
      <c r="D533" s="176">
        <v>0.5514</v>
      </c>
      <c r="E533" s="177">
        <v>0.67020000000000002</v>
      </c>
      <c r="F533" s="178">
        <v>1</v>
      </c>
      <c r="G533" s="156">
        <f t="shared" si="7"/>
        <v>0.67020000000000002</v>
      </c>
      <c r="H533" s="157">
        <f>ROUND(G533*'2-Calculator'!$C$27,2)</f>
        <v>3612.38</v>
      </c>
      <c r="I533" s="179" t="s">
        <v>18</v>
      </c>
      <c r="J533" s="179" t="s">
        <v>17</v>
      </c>
      <c r="K533" s="180" t="s">
        <v>151</v>
      </c>
      <c r="L533" s="181" t="s">
        <v>152</v>
      </c>
      <c r="M533" s="161"/>
      <c r="O533" s="149"/>
      <c r="P533" s="149"/>
    </row>
    <row r="534" spans="1:16">
      <c r="A534" s="150" t="s">
        <v>648</v>
      </c>
      <c r="B534" s="151" t="s">
        <v>1703</v>
      </c>
      <c r="C534" s="152">
        <v>3.87</v>
      </c>
      <c r="D534" s="153">
        <v>0.68610000000000004</v>
      </c>
      <c r="E534" s="154">
        <v>0.83389999999999997</v>
      </c>
      <c r="F534" s="155">
        <v>1</v>
      </c>
      <c r="G534" s="156">
        <f t="shared" ref="G534:G597" si="8">ROUND(F534*E534,4)</f>
        <v>0.83389999999999997</v>
      </c>
      <c r="H534" s="157">
        <f>ROUND(G534*'2-Calculator'!$C$27,2)</f>
        <v>4494.72</v>
      </c>
      <c r="I534" s="158" t="s">
        <v>18</v>
      </c>
      <c r="J534" s="158" t="s">
        <v>17</v>
      </c>
      <c r="K534" s="159" t="s">
        <v>151</v>
      </c>
      <c r="L534" s="160" t="s">
        <v>152</v>
      </c>
      <c r="M534" s="161"/>
      <c r="O534" s="149"/>
      <c r="P534" s="149"/>
    </row>
    <row r="535" spans="1:16">
      <c r="A535" s="150" t="s">
        <v>649</v>
      </c>
      <c r="B535" s="151" t="s">
        <v>1703</v>
      </c>
      <c r="C535" s="152">
        <v>5.76</v>
      </c>
      <c r="D535" s="153">
        <v>0.98280000000000001</v>
      </c>
      <c r="E535" s="154">
        <v>1.1946000000000001</v>
      </c>
      <c r="F535" s="155">
        <v>1</v>
      </c>
      <c r="G535" s="156">
        <f t="shared" si="8"/>
        <v>1.1946000000000001</v>
      </c>
      <c r="H535" s="157">
        <f>ROUND(G535*'2-Calculator'!$C$27,2)</f>
        <v>6438.89</v>
      </c>
      <c r="I535" s="158" t="s">
        <v>18</v>
      </c>
      <c r="J535" s="158" t="s">
        <v>17</v>
      </c>
      <c r="K535" s="159" t="s">
        <v>151</v>
      </c>
      <c r="L535" s="160" t="s">
        <v>152</v>
      </c>
      <c r="M535" s="161"/>
      <c r="O535" s="149"/>
      <c r="P535" s="149"/>
    </row>
    <row r="536" spans="1:16">
      <c r="A536" s="163" t="s">
        <v>650</v>
      </c>
      <c r="B536" s="164" t="s">
        <v>1703</v>
      </c>
      <c r="C536" s="165">
        <v>10.41</v>
      </c>
      <c r="D536" s="166">
        <v>1.8815</v>
      </c>
      <c r="E536" s="167">
        <v>2.2869000000000002</v>
      </c>
      <c r="F536" s="168">
        <v>1</v>
      </c>
      <c r="G536" s="167">
        <f t="shared" si="8"/>
        <v>2.2869000000000002</v>
      </c>
      <c r="H536" s="169">
        <f>ROUND(G536*'2-Calculator'!$C$27,2)</f>
        <v>12326.39</v>
      </c>
      <c r="I536" s="170" t="s">
        <v>18</v>
      </c>
      <c r="J536" s="170" t="s">
        <v>17</v>
      </c>
      <c r="K536" s="171" t="s">
        <v>151</v>
      </c>
      <c r="L536" s="172" t="s">
        <v>152</v>
      </c>
      <c r="M536" s="161"/>
      <c r="O536" s="149"/>
      <c r="P536" s="149"/>
    </row>
    <row r="537" spans="1:16">
      <c r="A537" s="173" t="s">
        <v>651</v>
      </c>
      <c r="B537" s="174" t="s">
        <v>1704</v>
      </c>
      <c r="C537" s="175">
        <v>2.4900000000000002</v>
      </c>
      <c r="D537" s="176">
        <v>0.55549999999999999</v>
      </c>
      <c r="E537" s="177">
        <v>0.67520000000000002</v>
      </c>
      <c r="F537" s="178">
        <v>1</v>
      </c>
      <c r="G537" s="156">
        <f t="shared" si="8"/>
        <v>0.67520000000000002</v>
      </c>
      <c r="H537" s="157">
        <f>ROUND(G537*'2-Calculator'!$C$27,2)</f>
        <v>3639.33</v>
      </c>
      <c r="I537" s="179" t="s">
        <v>18</v>
      </c>
      <c r="J537" s="179" t="s">
        <v>17</v>
      </c>
      <c r="K537" s="180" t="s">
        <v>151</v>
      </c>
      <c r="L537" s="181" t="s">
        <v>152</v>
      </c>
      <c r="M537" s="161"/>
      <c r="O537" s="149"/>
      <c r="P537" s="149"/>
    </row>
    <row r="538" spans="1:16">
      <c r="A538" s="150" t="s">
        <v>652</v>
      </c>
      <c r="B538" s="151" t="s">
        <v>1704</v>
      </c>
      <c r="C538" s="152">
        <v>3.3</v>
      </c>
      <c r="D538" s="153">
        <v>0.71660000000000001</v>
      </c>
      <c r="E538" s="154">
        <v>0.871</v>
      </c>
      <c r="F538" s="155">
        <v>1</v>
      </c>
      <c r="G538" s="156">
        <f t="shared" si="8"/>
        <v>0.871</v>
      </c>
      <c r="H538" s="157">
        <f>ROUND(G538*'2-Calculator'!$C$27,2)</f>
        <v>4694.6899999999996</v>
      </c>
      <c r="I538" s="158" t="s">
        <v>18</v>
      </c>
      <c r="J538" s="158" t="s">
        <v>17</v>
      </c>
      <c r="K538" s="159" t="s">
        <v>151</v>
      </c>
      <c r="L538" s="160" t="s">
        <v>152</v>
      </c>
      <c r="M538" s="161"/>
      <c r="O538" s="149"/>
      <c r="P538" s="149"/>
    </row>
    <row r="539" spans="1:16">
      <c r="A539" s="150" t="s">
        <v>653</v>
      </c>
      <c r="B539" s="151" t="s">
        <v>1704</v>
      </c>
      <c r="C539" s="152">
        <v>4.83</v>
      </c>
      <c r="D539" s="153">
        <v>1.0239</v>
      </c>
      <c r="E539" s="154">
        <v>1.2444999999999999</v>
      </c>
      <c r="F539" s="155">
        <v>1</v>
      </c>
      <c r="G539" s="156">
        <f t="shared" si="8"/>
        <v>1.2444999999999999</v>
      </c>
      <c r="H539" s="157">
        <f>ROUND(G539*'2-Calculator'!$C$27,2)</f>
        <v>6707.86</v>
      </c>
      <c r="I539" s="158" t="s">
        <v>18</v>
      </c>
      <c r="J539" s="158" t="s">
        <v>17</v>
      </c>
      <c r="K539" s="159" t="s">
        <v>151</v>
      </c>
      <c r="L539" s="160" t="s">
        <v>152</v>
      </c>
      <c r="M539" s="161"/>
      <c r="O539" s="149"/>
      <c r="P539" s="149"/>
    </row>
    <row r="540" spans="1:16">
      <c r="A540" s="163" t="s">
        <v>654</v>
      </c>
      <c r="B540" s="164" t="s">
        <v>1704</v>
      </c>
      <c r="C540" s="165">
        <v>7.71</v>
      </c>
      <c r="D540" s="166">
        <v>1.7145999999999999</v>
      </c>
      <c r="E540" s="167">
        <v>2.0840000000000001</v>
      </c>
      <c r="F540" s="168">
        <v>1</v>
      </c>
      <c r="G540" s="167">
        <f t="shared" si="8"/>
        <v>2.0840000000000001</v>
      </c>
      <c r="H540" s="169">
        <f>ROUND(G540*'2-Calculator'!$C$27,2)</f>
        <v>11232.76</v>
      </c>
      <c r="I540" s="170" t="s">
        <v>18</v>
      </c>
      <c r="J540" s="170" t="s">
        <v>17</v>
      </c>
      <c r="K540" s="171" t="s">
        <v>151</v>
      </c>
      <c r="L540" s="172" t="s">
        <v>152</v>
      </c>
      <c r="M540" s="161"/>
      <c r="O540" s="149"/>
      <c r="P540" s="149"/>
    </row>
    <row r="541" spans="1:16">
      <c r="A541" s="173" t="s">
        <v>655</v>
      </c>
      <c r="B541" s="174" t="s">
        <v>1556</v>
      </c>
      <c r="C541" s="175">
        <v>2.44</v>
      </c>
      <c r="D541" s="176">
        <v>0.47699999999999998</v>
      </c>
      <c r="E541" s="177">
        <v>0.57979999999999998</v>
      </c>
      <c r="F541" s="178">
        <v>1</v>
      </c>
      <c r="G541" s="156">
        <f t="shared" si="8"/>
        <v>0.57979999999999998</v>
      </c>
      <c r="H541" s="157">
        <f>ROUND(G541*'2-Calculator'!$C$27,2)</f>
        <v>3125.12</v>
      </c>
      <c r="I541" s="179" t="s">
        <v>18</v>
      </c>
      <c r="J541" s="179" t="s">
        <v>17</v>
      </c>
      <c r="K541" s="180" t="s">
        <v>151</v>
      </c>
      <c r="L541" s="181" t="s">
        <v>152</v>
      </c>
      <c r="M541" s="161"/>
      <c r="O541" s="149"/>
      <c r="P541" s="149"/>
    </row>
    <row r="542" spans="1:16">
      <c r="A542" s="150" t="s">
        <v>656</v>
      </c>
      <c r="B542" s="151" t="s">
        <v>1556</v>
      </c>
      <c r="C542" s="152">
        <v>3.33</v>
      </c>
      <c r="D542" s="153">
        <v>0.66539999999999999</v>
      </c>
      <c r="E542" s="154">
        <v>0.80879999999999996</v>
      </c>
      <c r="F542" s="155">
        <v>1</v>
      </c>
      <c r="G542" s="156">
        <f t="shared" si="8"/>
        <v>0.80879999999999996</v>
      </c>
      <c r="H542" s="157">
        <f>ROUND(G542*'2-Calculator'!$C$27,2)</f>
        <v>4359.43</v>
      </c>
      <c r="I542" s="158" t="s">
        <v>18</v>
      </c>
      <c r="J542" s="158" t="s">
        <v>17</v>
      </c>
      <c r="K542" s="159" t="s">
        <v>151</v>
      </c>
      <c r="L542" s="160" t="s">
        <v>152</v>
      </c>
      <c r="M542" s="161"/>
      <c r="O542" s="149"/>
      <c r="P542" s="149"/>
    </row>
    <row r="543" spans="1:16">
      <c r="A543" s="150" t="s">
        <v>657</v>
      </c>
      <c r="B543" s="151" t="s">
        <v>1556</v>
      </c>
      <c r="C543" s="152">
        <v>5.0199999999999996</v>
      </c>
      <c r="D543" s="153">
        <v>0.96140000000000003</v>
      </c>
      <c r="E543" s="154">
        <v>1.1686000000000001</v>
      </c>
      <c r="F543" s="155">
        <v>1</v>
      </c>
      <c r="G543" s="156">
        <f t="shared" si="8"/>
        <v>1.1686000000000001</v>
      </c>
      <c r="H543" s="157">
        <f>ROUND(G543*'2-Calculator'!$C$27,2)</f>
        <v>6298.75</v>
      </c>
      <c r="I543" s="158" t="s">
        <v>18</v>
      </c>
      <c r="J543" s="158" t="s">
        <v>17</v>
      </c>
      <c r="K543" s="159" t="s">
        <v>151</v>
      </c>
      <c r="L543" s="160" t="s">
        <v>152</v>
      </c>
      <c r="M543" s="161"/>
      <c r="O543" s="149"/>
      <c r="P543" s="149"/>
    </row>
    <row r="544" spans="1:16">
      <c r="A544" s="163" t="s">
        <v>658</v>
      </c>
      <c r="B544" s="164" t="s">
        <v>1556</v>
      </c>
      <c r="C544" s="165">
        <v>8.57</v>
      </c>
      <c r="D544" s="166">
        <v>1.6901999999999999</v>
      </c>
      <c r="E544" s="167">
        <v>2.0543999999999998</v>
      </c>
      <c r="F544" s="168">
        <v>1</v>
      </c>
      <c r="G544" s="167">
        <f t="shared" si="8"/>
        <v>2.0543999999999998</v>
      </c>
      <c r="H544" s="169">
        <f>ROUND(G544*'2-Calculator'!$C$27,2)</f>
        <v>11073.22</v>
      </c>
      <c r="I544" s="170" t="s">
        <v>18</v>
      </c>
      <c r="J544" s="170" t="s">
        <v>17</v>
      </c>
      <c r="K544" s="171" t="s">
        <v>151</v>
      </c>
      <c r="L544" s="172" t="s">
        <v>152</v>
      </c>
      <c r="M544" s="161"/>
      <c r="O544" s="149"/>
      <c r="P544" s="149"/>
    </row>
    <row r="545" spans="1:16">
      <c r="A545" s="173" t="s">
        <v>659</v>
      </c>
      <c r="B545" s="174" t="s">
        <v>1705</v>
      </c>
      <c r="C545" s="175">
        <v>4.42</v>
      </c>
      <c r="D545" s="176">
        <v>1.7009000000000001</v>
      </c>
      <c r="E545" s="177">
        <v>2.0674000000000001</v>
      </c>
      <c r="F545" s="178">
        <v>1</v>
      </c>
      <c r="G545" s="156">
        <f t="shared" si="8"/>
        <v>2.0674000000000001</v>
      </c>
      <c r="H545" s="157">
        <f>ROUND(G545*'2-Calculator'!$C$27,2)</f>
        <v>11143.29</v>
      </c>
      <c r="I545" s="179" t="s">
        <v>18</v>
      </c>
      <c r="J545" s="179" t="s">
        <v>17</v>
      </c>
      <c r="K545" s="180" t="s">
        <v>151</v>
      </c>
      <c r="L545" s="181" t="s">
        <v>152</v>
      </c>
      <c r="M545" s="161"/>
      <c r="O545" s="149"/>
      <c r="P545" s="149"/>
    </row>
    <row r="546" spans="1:16">
      <c r="A546" s="150" t="s">
        <v>660</v>
      </c>
      <c r="B546" s="151" t="s">
        <v>1705</v>
      </c>
      <c r="C546" s="152">
        <v>5.8</v>
      </c>
      <c r="D546" s="153">
        <v>2.1556000000000002</v>
      </c>
      <c r="E546" s="154">
        <v>2.6200999999999999</v>
      </c>
      <c r="F546" s="155">
        <v>1</v>
      </c>
      <c r="G546" s="156">
        <f t="shared" si="8"/>
        <v>2.6200999999999999</v>
      </c>
      <c r="H546" s="157">
        <f>ROUND(G546*'2-Calculator'!$C$27,2)</f>
        <v>14122.34</v>
      </c>
      <c r="I546" s="158" t="s">
        <v>18</v>
      </c>
      <c r="J546" s="158" t="s">
        <v>17</v>
      </c>
      <c r="K546" s="159" t="s">
        <v>151</v>
      </c>
      <c r="L546" s="160" t="s">
        <v>152</v>
      </c>
      <c r="M546" s="161"/>
      <c r="O546" s="149"/>
      <c r="P546" s="149"/>
    </row>
    <row r="547" spans="1:16">
      <c r="A547" s="150" t="s">
        <v>661</v>
      </c>
      <c r="B547" s="151" t="s">
        <v>1705</v>
      </c>
      <c r="C547" s="152">
        <v>9.3699999999999992</v>
      </c>
      <c r="D547" s="153">
        <v>2.9794999999999998</v>
      </c>
      <c r="E547" s="154">
        <v>3.6215000000000002</v>
      </c>
      <c r="F547" s="155">
        <v>1</v>
      </c>
      <c r="G547" s="156">
        <f t="shared" si="8"/>
        <v>3.6215000000000002</v>
      </c>
      <c r="H547" s="157">
        <f>ROUND(G547*'2-Calculator'!$C$27,2)</f>
        <v>19519.89</v>
      </c>
      <c r="I547" s="158" t="s">
        <v>18</v>
      </c>
      <c r="J547" s="158" t="s">
        <v>17</v>
      </c>
      <c r="K547" s="159" t="s">
        <v>151</v>
      </c>
      <c r="L547" s="160" t="s">
        <v>152</v>
      </c>
      <c r="M547" s="161"/>
      <c r="O547" s="149"/>
      <c r="P547" s="149"/>
    </row>
    <row r="548" spans="1:16">
      <c r="A548" s="163" t="s">
        <v>662</v>
      </c>
      <c r="B548" s="164" t="s">
        <v>1705</v>
      </c>
      <c r="C548" s="165">
        <v>17.88</v>
      </c>
      <c r="D548" s="166">
        <v>5.8055000000000003</v>
      </c>
      <c r="E548" s="167">
        <v>7.0564</v>
      </c>
      <c r="F548" s="168">
        <v>1</v>
      </c>
      <c r="G548" s="167">
        <f t="shared" si="8"/>
        <v>7.0564</v>
      </c>
      <c r="H548" s="169">
        <f>ROUND(G548*'2-Calculator'!$C$27,2)</f>
        <v>38034</v>
      </c>
      <c r="I548" s="170" t="s">
        <v>18</v>
      </c>
      <c r="J548" s="170" t="s">
        <v>17</v>
      </c>
      <c r="K548" s="171" t="s">
        <v>151</v>
      </c>
      <c r="L548" s="172" t="s">
        <v>152</v>
      </c>
      <c r="M548" s="161"/>
      <c r="O548" s="149"/>
      <c r="P548" s="149"/>
    </row>
    <row r="549" spans="1:16">
      <c r="A549" s="173" t="s">
        <v>663</v>
      </c>
      <c r="B549" s="174" t="s">
        <v>1557</v>
      </c>
      <c r="C549" s="175">
        <v>4.18</v>
      </c>
      <c r="D549" s="176">
        <v>1.3157000000000001</v>
      </c>
      <c r="E549" s="177">
        <v>1.5992</v>
      </c>
      <c r="F549" s="178">
        <v>1</v>
      </c>
      <c r="G549" s="156">
        <f t="shared" si="8"/>
        <v>1.5992</v>
      </c>
      <c r="H549" s="157">
        <f>ROUND(G549*'2-Calculator'!$C$27,2)</f>
        <v>8619.69</v>
      </c>
      <c r="I549" s="179" t="s">
        <v>18</v>
      </c>
      <c r="J549" s="179" t="s">
        <v>17</v>
      </c>
      <c r="K549" s="180" t="s">
        <v>151</v>
      </c>
      <c r="L549" s="181" t="s">
        <v>152</v>
      </c>
      <c r="M549" s="161"/>
      <c r="O549" s="149"/>
      <c r="P549" s="149"/>
    </row>
    <row r="550" spans="1:16">
      <c r="A550" s="150" t="s">
        <v>664</v>
      </c>
      <c r="B550" s="151" t="s">
        <v>1557</v>
      </c>
      <c r="C550" s="152">
        <v>6.06</v>
      </c>
      <c r="D550" s="153">
        <v>1.8634999999999999</v>
      </c>
      <c r="E550" s="154">
        <v>2.2650000000000001</v>
      </c>
      <c r="F550" s="155">
        <v>1</v>
      </c>
      <c r="G550" s="156">
        <f t="shared" si="8"/>
        <v>2.2650000000000001</v>
      </c>
      <c r="H550" s="157">
        <f>ROUND(G550*'2-Calculator'!$C$27,2)</f>
        <v>12208.35</v>
      </c>
      <c r="I550" s="158" t="s">
        <v>18</v>
      </c>
      <c r="J550" s="158" t="s">
        <v>17</v>
      </c>
      <c r="K550" s="159" t="s">
        <v>151</v>
      </c>
      <c r="L550" s="160" t="s">
        <v>152</v>
      </c>
      <c r="M550" s="161"/>
      <c r="O550" s="149"/>
      <c r="P550" s="149"/>
    </row>
    <row r="551" spans="1:16">
      <c r="A551" s="150" t="s">
        <v>665</v>
      </c>
      <c r="B551" s="151" t="s">
        <v>1557</v>
      </c>
      <c r="C551" s="152">
        <v>10.63</v>
      </c>
      <c r="D551" s="153">
        <v>2.6179000000000001</v>
      </c>
      <c r="E551" s="154">
        <v>3.1819999999999999</v>
      </c>
      <c r="F551" s="155">
        <v>1</v>
      </c>
      <c r="G551" s="156">
        <f t="shared" si="8"/>
        <v>3.1819999999999999</v>
      </c>
      <c r="H551" s="157">
        <f>ROUND(G551*'2-Calculator'!$C$27,2)</f>
        <v>17150.98</v>
      </c>
      <c r="I551" s="158" t="s">
        <v>18</v>
      </c>
      <c r="J551" s="158" t="s">
        <v>17</v>
      </c>
      <c r="K551" s="159" t="s">
        <v>151</v>
      </c>
      <c r="L551" s="160" t="s">
        <v>152</v>
      </c>
      <c r="M551" s="161"/>
      <c r="O551" s="149"/>
      <c r="P551" s="149"/>
    </row>
    <row r="552" spans="1:16">
      <c r="A552" s="163" t="s">
        <v>666</v>
      </c>
      <c r="B552" s="164" t="s">
        <v>1557</v>
      </c>
      <c r="C552" s="165">
        <v>18.71</v>
      </c>
      <c r="D552" s="166">
        <v>4.8506</v>
      </c>
      <c r="E552" s="167">
        <v>5.8958000000000004</v>
      </c>
      <c r="F552" s="168">
        <v>1</v>
      </c>
      <c r="G552" s="167">
        <f t="shared" si="8"/>
        <v>5.8958000000000004</v>
      </c>
      <c r="H552" s="169">
        <f>ROUND(G552*'2-Calculator'!$C$27,2)</f>
        <v>31778.36</v>
      </c>
      <c r="I552" s="170" t="s">
        <v>18</v>
      </c>
      <c r="J552" s="170" t="s">
        <v>17</v>
      </c>
      <c r="K552" s="171" t="s">
        <v>151</v>
      </c>
      <c r="L552" s="172" t="s">
        <v>152</v>
      </c>
      <c r="M552" s="161"/>
      <c r="O552" s="149"/>
      <c r="P552" s="149"/>
    </row>
    <row r="553" spans="1:16">
      <c r="A553" s="173" t="s">
        <v>667</v>
      </c>
      <c r="B553" s="174" t="s">
        <v>668</v>
      </c>
      <c r="C553" s="175">
        <v>2.41</v>
      </c>
      <c r="D553" s="176">
        <v>1.0308999999999999</v>
      </c>
      <c r="E553" s="177">
        <v>1.2529999999999999</v>
      </c>
      <c r="F553" s="178">
        <v>1</v>
      </c>
      <c r="G553" s="156">
        <f t="shared" si="8"/>
        <v>1.2529999999999999</v>
      </c>
      <c r="H553" s="157">
        <f>ROUND(G553*'2-Calculator'!$C$27,2)</f>
        <v>6753.67</v>
      </c>
      <c r="I553" s="179" t="s">
        <v>18</v>
      </c>
      <c r="J553" s="179" t="s">
        <v>17</v>
      </c>
      <c r="K553" s="180" t="s">
        <v>151</v>
      </c>
      <c r="L553" s="181" t="s">
        <v>152</v>
      </c>
      <c r="M553" s="161"/>
      <c r="O553" s="149"/>
      <c r="P553" s="149"/>
    </row>
    <row r="554" spans="1:16">
      <c r="A554" s="150" t="s">
        <v>669</v>
      </c>
      <c r="B554" s="151" t="s">
        <v>668</v>
      </c>
      <c r="C554" s="152">
        <v>3.64</v>
      </c>
      <c r="D554" s="153">
        <v>1.3216000000000001</v>
      </c>
      <c r="E554" s="154">
        <v>1.6064000000000001</v>
      </c>
      <c r="F554" s="155">
        <v>1</v>
      </c>
      <c r="G554" s="156">
        <f t="shared" si="8"/>
        <v>1.6064000000000001</v>
      </c>
      <c r="H554" s="157">
        <f>ROUND(G554*'2-Calculator'!$C$27,2)</f>
        <v>8658.5</v>
      </c>
      <c r="I554" s="158" t="s">
        <v>18</v>
      </c>
      <c r="J554" s="158" t="s">
        <v>17</v>
      </c>
      <c r="K554" s="159" t="s">
        <v>151</v>
      </c>
      <c r="L554" s="160" t="s">
        <v>152</v>
      </c>
      <c r="M554" s="161"/>
      <c r="O554" s="149"/>
      <c r="P554" s="149"/>
    </row>
    <row r="555" spans="1:16">
      <c r="A555" s="150" t="s">
        <v>670</v>
      </c>
      <c r="B555" s="151" t="s">
        <v>668</v>
      </c>
      <c r="C555" s="152">
        <v>5.7</v>
      </c>
      <c r="D555" s="153">
        <v>1.6996</v>
      </c>
      <c r="E555" s="154">
        <v>2.0657999999999999</v>
      </c>
      <c r="F555" s="155">
        <v>1</v>
      </c>
      <c r="G555" s="156">
        <f t="shared" si="8"/>
        <v>2.0657999999999999</v>
      </c>
      <c r="H555" s="157">
        <f>ROUND(G555*'2-Calculator'!$C$27,2)</f>
        <v>11134.66</v>
      </c>
      <c r="I555" s="158" t="s">
        <v>18</v>
      </c>
      <c r="J555" s="158" t="s">
        <v>17</v>
      </c>
      <c r="K555" s="159" t="s">
        <v>151</v>
      </c>
      <c r="L555" s="160" t="s">
        <v>152</v>
      </c>
      <c r="M555" s="161"/>
      <c r="O555" s="149"/>
      <c r="P555" s="149"/>
    </row>
    <row r="556" spans="1:16">
      <c r="A556" s="163" t="s">
        <v>671</v>
      </c>
      <c r="B556" s="164" t="s">
        <v>668</v>
      </c>
      <c r="C556" s="165">
        <v>11.59</v>
      </c>
      <c r="D556" s="166">
        <v>3.1677</v>
      </c>
      <c r="E556" s="167">
        <v>3.8502000000000001</v>
      </c>
      <c r="F556" s="168">
        <v>1</v>
      </c>
      <c r="G556" s="167">
        <f t="shared" si="8"/>
        <v>3.8502000000000001</v>
      </c>
      <c r="H556" s="169">
        <f>ROUND(G556*'2-Calculator'!$C$27,2)</f>
        <v>20752.580000000002</v>
      </c>
      <c r="I556" s="170" t="s">
        <v>18</v>
      </c>
      <c r="J556" s="170" t="s">
        <v>17</v>
      </c>
      <c r="K556" s="171" t="s">
        <v>151</v>
      </c>
      <c r="L556" s="172" t="s">
        <v>152</v>
      </c>
      <c r="M556" s="161"/>
      <c r="O556" s="149"/>
      <c r="P556" s="149"/>
    </row>
    <row r="557" spans="1:16">
      <c r="A557" s="173" t="s">
        <v>672</v>
      </c>
      <c r="B557" s="174" t="s">
        <v>1706</v>
      </c>
      <c r="C557" s="175">
        <v>3.57</v>
      </c>
      <c r="D557" s="176">
        <v>1.2847999999999999</v>
      </c>
      <c r="E557" s="177">
        <v>1.5616000000000001</v>
      </c>
      <c r="F557" s="178">
        <v>1</v>
      </c>
      <c r="G557" s="156">
        <f t="shared" si="8"/>
        <v>1.5616000000000001</v>
      </c>
      <c r="H557" s="157">
        <f>ROUND(G557*'2-Calculator'!$C$27,2)</f>
        <v>8417.02</v>
      </c>
      <c r="I557" s="179" t="s">
        <v>18</v>
      </c>
      <c r="J557" s="179" t="s">
        <v>17</v>
      </c>
      <c r="K557" s="180" t="s">
        <v>151</v>
      </c>
      <c r="L557" s="181" t="s">
        <v>152</v>
      </c>
      <c r="M557" s="161"/>
      <c r="O557" s="149"/>
      <c r="P557" s="149"/>
    </row>
    <row r="558" spans="1:16">
      <c r="A558" s="150" t="s">
        <v>673</v>
      </c>
      <c r="B558" s="151" t="s">
        <v>1706</v>
      </c>
      <c r="C558" s="152">
        <v>4.24</v>
      </c>
      <c r="D558" s="153">
        <v>1.3118000000000001</v>
      </c>
      <c r="E558" s="154">
        <v>1.5945</v>
      </c>
      <c r="F558" s="155">
        <v>1</v>
      </c>
      <c r="G558" s="156">
        <f t="shared" si="8"/>
        <v>1.5945</v>
      </c>
      <c r="H558" s="157">
        <f>ROUND(G558*'2-Calculator'!$C$27,2)</f>
        <v>8594.36</v>
      </c>
      <c r="I558" s="158" t="s">
        <v>18</v>
      </c>
      <c r="J558" s="158" t="s">
        <v>17</v>
      </c>
      <c r="K558" s="159" t="s">
        <v>151</v>
      </c>
      <c r="L558" s="160" t="s">
        <v>152</v>
      </c>
      <c r="M558" s="161"/>
      <c r="O558" s="149"/>
      <c r="P558" s="149"/>
    </row>
    <row r="559" spans="1:16">
      <c r="A559" s="150" t="s">
        <v>674</v>
      </c>
      <c r="B559" s="151" t="s">
        <v>1706</v>
      </c>
      <c r="C559" s="152">
        <v>6.15</v>
      </c>
      <c r="D559" s="153">
        <v>1.4797</v>
      </c>
      <c r="E559" s="154">
        <v>1.7985</v>
      </c>
      <c r="F559" s="155">
        <v>1</v>
      </c>
      <c r="G559" s="156">
        <f t="shared" si="8"/>
        <v>1.7985</v>
      </c>
      <c r="H559" s="157">
        <f>ROUND(G559*'2-Calculator'!$C$27,2)</f>
        <v>9693.92</v>
      </c>
      <c r="I559" s="158" t="s">
        <v>18</v>
      </c>
      <c r="J559" s="158" t="s">
        <v>17</v>
      </c>
      <c r="K559" s="159" t="s">
        <v>151</v>
      </c>
      <c r="L559" s="160" t="s">
        <v>152</v>
      </c>
      <c r="M559" s="161"/>
      <c r="O559" s="149"/>
      <c r="P559" s="149"/>
    </row>
    <row r="560" spans="1:16">
      <c r="A560" s="163" t="s">
        <v>675</v>
      </c>
      <c r="B560" s="164" t="s">
        <v>1706</v>
      </c>
      <c r="C560" s="165">
        <v>12.63</v>
      </c>
      <c r="D560" s="166">
        <v>3.5375999999999999</v>
      </c>
      <c r="E560" s="167">
        <v>4.2998000000000003</v>
      </c>
      <c r="F560" s="168">
        <v>1</v>
      </c>
      <c r="G560" s="167">
        <f t="shared" si="8"/>
        <v>4.2998000000000003</v>
      </c>
      <c r="H560" s="169">
        <f>ROUND(G560*'2-Calculator'!$C$27,2)</f>
        <v>23175.919999999998</v>
      </c>
      <c r="I560" s="170" t="s">
        <v>18</v>
      </c>
      <c r="J560" s="170" t="s">
        <v>17</v>
      </c>
      <c r="K560" s="171" t="s">
        <v>151</v>
      </c>
      <c r="L560" s="172" t="s">
        <v>152</v>
      </c>
      <c r="M560" s="161"/>
      <c r="O560" s="149"/>
      <c r="P560" s="149"/>
    </row>
    <row r="561" spans="1:16">
      <c r="A561" s="173" t="s">
        <v>676</v>
      </c>
      <c r="B561" s="174" t="s">
        <v>1707</v>
      </c>
      <c r="C561" s="175">
        <v>2.74</v>
      </c>
      <c r="D561" s="176">
        <v>0.47870000000000001</v>
      </c>
      <c r="E561" s="177">
        <v>0.58179999999999998</v>
      </c>
      <c r="F561" s="178">
        <v>1</v>
      </c>
      <c r="G561" s="156">
        <f t="shared" si="8"/>
        <v>0.58179999999999998</v>
      </c>
      <c r="H561" s="157">
        <f>ROUND(G561*'2-Calculator'!$C$27,2)</f>
        <v>3135.9</v>
      </c>
      <c r="I561" s="179" t="s">
        <v>18</v>
      </c>
      <c r="J561" s="179" t="s">
        <v>17</v>
      </c>
      <c r="K561" s="180" t="s">
        <v>151</v>
      </c>
      <c r="L561" s="181" t="s">
        <v>152</v>
      </c>
      <c r="M561" s="161"/>
      <c r="O561" s="149"/>
      <c r="P561" s="149"/>
    </row>
    <row r="562" spans="1:16">
      <c r="A562" s="150" t="s">
        <v>677</v>
      </c>
      <c r="B562" s="151" t="s">
        <v>1707</v>
      </c>
      <c r="C562" s="152">
        <v>3.42</v>
      </c>
      <c r="D562" s="153">
        <v>0.59450000000000003</v>
      </c>
      <c r="E562" s="154">
        <v>0.72260000000000002</v>
      </c>
      <c r="F562" s="155">
        <v>1</v>
      </c>
      <c r="G562" s="156">
        <f t="shared" si="8"/>
        <v>0.72260000000000002</v>
      </c>
      <c r="H562" s="157">
        <f>ROUND(G562*'2-Calculator'!$C$27,2)</f>
        <v>3894.81</v>
      </c>
      <c r="I562" s="158" t="s">
        <v>18</v>
      </c>
      <c r="J562" s="158" t="s">
        <v>17</v>
      </c>
      <c r="K562" s="159" t="s">
        <v>151</v>
      </c>
      <c r="L562" s="160" t="s">
        <v>152</v>
      </c>
      <c r="M562" s="161"/>
      <c r="O562" s="149"/>
      <c r="P562" s="149"/>
    </row>
    <row r="563" spans="1:16">
      <c r="A563" s="150" t="s">
        <v>678</v>
      </c>
      <c r="B563" s="151" t="s">
        <v>1707</v>
      </c>
      <c r="C563" s="152">
        <v>5.24</v>
      </c>
      <c r="D563" s="153">
        <v>0.9123</v>
      </c>
      <c r="E563" s="154">
        <v>1.1089</v>
      </c>
      <c r="F563" s="155">
        <v>1</v>
      </c>
      <c r="G563" s="156">
        <f t="shared" si="8"/>
        <v>1.1089</v>
      </c>
      <c r="H563" s="157">
        <f>ROUND(G563*'2-Calculator'!$C$27,2)</f>
        <v>5976.97</v>
      </c>
      <c r="I563" s="158" t="s">
        <v>18</v>
      </c>
      <c r="J563" s="158" t="s">
        <v>17</v>
      </c>
      <c r="K563" s="159" t="s">
        <v>151</v>
      </c>
      <c r="L563" s="160" t="s">
        <v>152</v>
      </c>
      <c r="M563" s="161"/>
      <c r="O563" s="149"/>
      <c r="P563" s="149"/>
    </row>
    <row r="564" spans="1:16">
      <c r="A564" s="163" t="s">
        <v>679</v>
      </c>
      <c r="B564" s="164" t="s">
        <v>1707</v>
      </c>
      <c r="C564" s="165">
        <v>9.1</v>
      </c>
      <c r="D564" s="166">
        <v>1.9048</v>
      </c>
      <c r="E564" s="167">
        <v>2.3151999999999999</v>
      </c>
      <c r="F564" s="168">
        <v>1</v>
      </c>
      <c r="G564" s="167">
        <f t="shared" si="8"/>
        <v>2.3151999999999999</v>
      </c>
      <c r="H564" s="169">
        <f>ROUND(G564*'2-Calculator'!$C$27,2)</f>
        <v>12478.93</v>
      </c>
      <c r="I564" s="170" t="s">
        <v>18</v>
      </c>
      <c r="J564" s="170" t="s">
        <v>17</v>
      </c>
      <c r="K564" s="171" t="s">
        <v>151</v>
      </c>
      <c r="L564" s="172" t="s">
        <v>152</v>
      </c>
      <c r="M564" s="161"/>
      <c r="O564" s="149"/>
      <c r="P564" s="149"/>
    </row>
    <row r="565" spans="1:16">
      <c r="A565" s="173" t="s">
        <v>680</v>
      </c>
      <c r="B565" s="174" t="s">
        <v>1558</v>
      </c>
      <c r="C565" s="175">
        <v>2.64</v>
      </c>
      <c r="D565" s="176">
        <v>0.49070000000000003</v>
      </c>
      <c r="E565" s="177">
        <v>0.59640000000000004</v>
      </c>
      <c r="F565" s="178">
        <v>1</v>
      </c>
      <c r="G565" s="156">
        <f t="shared" si="8"/>
        <v>0.59640000000000004</v>
      </c>
      <c r="H565" s="157">
        <f>ROUND(G565*'2-Calculator'!$C$27,2)</f>
        <v>3214.6</v>
      </c>
      <c r="I565" s="179" t="s">
        <v>18</v>
      </c>
      <c r="J565" s="179" t="s">
        <v>17</v>
      </c>
      <c r="K565" s="180" t="s">
        <v>151</v>
      </c>
      <c r="L565" s="181" t="s">
        <v>152</v>
      </c>
      <c r="M565" s="161"/>
      <c r="O565" s="149"/>
      <c r="P565" s="149"/>
    </row>
    <row r="566" spans="1:16">
      <c r="A566" s="150" t="s">
        <v>681</v>
      </c>
      <c r="B566" s="151" t="s">
        <v>1558</v>
      </c>
      <c r="C566" s="152">
        <v>3.39</v>
      </c>
      <c r="D566" s="153">
        <v>0.63929999999999998</v>
      </c>
      <c r="E566" s="154">
        <v>0.77700000000000002</v>
      </c>
      <c r="F566" s="155">
        <v>1</v>
      </c>
      <c r="G566" s="156">
        <f t="shared" si="8"/>
        <v>0.77700000000000002</v>
      </c>
      <c r="H566" s="157">
        <f>ROUND(G566*'2-Calculator'!$C$27,2)</f>
        <v>4188.03</v>
      </c>
      <c r="I566" s="158" t="s">
        <v>18</v>
      </c>
      <c r="J566" s="158" t="s">
        <v>17</v>
      </c>
      <c r="K566" s="159" t="s">
        <v>151</v>
      </c>
      <c r="L566" s="160" t="s">
        <v>152</v>
      </c>
      <c r="M566" s="161"/>
      <c r="O566" s="149"/>
      <c r="P566" s="149"/>
    </row>
    <row r="567" spans="1:16">
      <c r="A567" s="150" t="s">
        <v>682</v>
      </c>
      <c r="B567" s="151" t="s">
        <v>1558</v>
      </c>
      <c r="C567" s="152">
        <v>5.3</v>
      </c>
      <c r="D567" s="153">
        <v>0.97540000000000004</v>
      </c>
      <c r="E567" s="154">
        <v>1.1856</v>
      </c>
      <c r="F567" s="155">
        <v>1</v>
      </c>
      <c r="G567" s="156">
        <f t="shared" si="8"/>
        <v>1.1856</v>
      </c>
      <c r="H567" s="157">
        <f>ROUND(G567*'2-Calculator'!$C$27,2)</f>
        <v>6390.38</v>
      </c>
      <c r="I567" s="158" t="s">
        <v>18</v>
      </c>
      <c r="J567" s="158" t="s">
        <v>17</v>
      </c>
      <c r="K567" s="159" t="s">
        <v>151</v>
      </c>
      <c r="L567" s="160" t="s">
        <v>152</v>
      </c>
      <c r="M567" s="161"/>
      <c r="O567" s="149"/>
      <c r="P567" s="149"/>
    </row>
    <row r="568" spans="1:16">
      <c r="A568" s="163" t="s">
        <v>683</v>
      </c>
      <c r="B568" s="164" t="s">
        <v>1558</v>
      </c>
      <c r="C568" s="165">
        <v>9.86</v>
      </c>
      <c r="D568" s="166">
        <v>2.0609000000000002</v>
      </c>
      <c r="E568" s="167">
        <v>2.5049999999999999</v>
      </c>
      <c r="F568" s="168">
        <v>1</v>
      </c>
      <c r="G568" s="167">
        <f t="shared" si="8"/>
        <v>2.5049999999999999</v>
      </c>
      <c r="H568" s="169">
        <f>ROUND(G568*'2-Calculator'!$C$27,2)</f>
        <v>13501.95</v>
      </c>
      <c r="I568" s="170" t="s">
        <v>18</v>
      </c>
      <c r="J568" s="170" t="s">
        <v>17</v>
      </c>
      <c r="K568" s="171" t="s">
        <v>151</v>
      </c>
      <c r="L568" s="172" t="s">
        <v>152</v>
      </c>
      <c r="M568" s="161"/>
      <c r="O568" s="149"/>
      <c r="P568" s="149"/>
    </row>
    <row r="569" spans="1:16">
      <c r="A569" s="173" t="s">
        <v>684</v>
      </c>
      <c r="B569" s="174" t="s">
        <v>1708</v>
      </c>
      <c r="C569" s="175">
        <v>3.09</v>
      </c>
      <c r="D569" s="176">
        <v>0.5968</v>
      </c>
      <c r="E569" s="177">
        <v>0.72540000000000004</v>
      </c>
      <c r="F569" s="178">
        <v>1</v>
      </c>
      <c r="G569" s="156">
        <f t="shared" si="8"/>
        <v>0.72540000000000004</v>
      </c>
      <c r="H569" s="157">
        <f>ROUND(G569*'2-Calculator'!$C$27,2)</f>
        <v>3909.91</v>
      </c>
      <c r="I569" s="179" t="s">
        <v>18</v>
      </c>
      <c r="J569" s="179" t="s">
        <v>17</v>
      </c>
      <c r="K569" s="180" t="s">
        <v>151</v>
      </c>
      <c r="L569" s="181" t="s">
        <v>152</v>
      </c>
      <c r="M569" s="161"/>
      <c r="O569" s="149"/>
      <c r="P569" s="149"/>
    </row>
    <row r="570" spans="1:16">
      <c r="A570" s="150" t="s">
        <v>685</v>
      </c>
      <c r="B570" s="151" t="s">
        <v>1708</v>
      </c>
      <c r="C570" s="152">
        <v>3.89</v>
      </c>
      <c r="D570" s="153">
        <v>0.78680000000000005</v>
      </c>
      <c r="E570" s="154">
        <v>0.95630000000000004</v>
      </c>
      <c r="F570" s="155">
        <v>1</v>
      </c>
      <c r="G570" s="156">
        <f t="shared" si="8"/>
        <v>0.95630000000000004</v>
      </c>
      <c r="H570" s="157">
        <f>ROUND(G570*'2-Calculator'!$C$27,2)</f>
        <v>5154.46</v>
      </c>
      <c r="I570" s="158" t="s">
        <v>18</v>
      </c>
      <c r="J570" s="158" t="s">
        <v>17</v>
      </c>
      <c r="K570" s="159" t="s">
        <v>151</v>
      </c>
      <c r="L570" s="160" t="s">
        <v>152</v>
      </c>
      <c r="M570" s="161"/>
      <c r="O570" s="149"/>
      <c r="P570" s="149"/>
    </row>
    <row r="571" spans="1:16">
      <c r="A571" s="150" t="s">
        <v>686</v>
      </c>
      <c r="B571" s="151" t="s">
        <v>1708</v>
      </c>
      <c r="C571" s="152">
        <v>5.5</v>
      </c>
      <c r="D571" s="153">
        <v>1.0346</v>
      </c>
      <c r="E571" s="154">
        <v>1.2575000000000001</v>
      </c>
      <c r="F571" s="155">
        <v>1</v>
      </c>
      <c r="G571" s="156">
        <f t="shared" si="8"/>
        <v>1.2575000000000001</v>
      </c>
      <c r="H571" s="157">
        <f>ROUND(G571*'2-Calculator'!$C$27,2)</f>
        <v>6777.93</v>
      </c>
      <c r="I571" s="158" t="s">
        <v>18</v>
      </c>
      <c r="J571" s="158" t="s">
        <v>17</v>
      </c>
      <c r="K571" s="159" t="s">
        <v>151</v>
      </c>
      <c r="L571" s="160" t="s">
        <v>152</v>
      </c>
      <c r="M571" s="161"/>
      <c r="O571" s="149"/>
      <c r="P571" s="149"/>
    </row>
    <row r="572" spans="1:16">
      <c r="A572" s="163" t="s">
        <v>687</v>
      </c>
      <c r="B572" s="164" t="s">
        <v>1708</v>
      </c>
      <c r="C572" s="165">
        <v>8.15</v>
      </c>
      <c r="D572" s="166">
        <v>1.5049999999999999</v>
      </c>
      <c r="E572" s="167">
        <v>1.8292999999999999</v>
      </c>
      <c r="F572" s="168">
        <v>1</v>
      </c>
      <c r="G572" s="167">
        <f t="shared" si="8"/>
        <v>1.8292999999999999</v>
      </c>
      <c r="H572" s="169">
        <f>ROUND(G572*'2-Calculator'!$C$27,2)</f>
        <v>9859.93</v>
      </c>
      <c r="I572" s="170" t="s">
        <v>18</v>
      </c>
      <c r="J572" s="170" t="s">
        <v>17</v>
      </c>
      <c r="K572" s="171" t="s">
        <v>151</v>
      </c>
      <c r="L572" s="172" t="s">
        <v>152</v>
      </c>
      <c r="M572" s="161"/>
      <c r="O572" s="149"/>
      <c r="P572" s="149"/>
    </row>
    <row r="573" spans="1:16">
      <c r="A573" s="173" t="s">
        <v>688</v>
      </c>
      <c r="B573" s="174" t="s">
        <v>1559</v>
      </c>
      <c r="C573" s="175">
        <v>2.83</v>
      </c>
      <c r="D573" s="176">
        <v>0.51590000000000003</v>
      </c>
      <c r="E573" s="177">
        <v>0.62709999999999999</v>
      </c>
      <c r="F573" s="178">
        <v>1</v>
      </c>
      <c r="G573" s="156">
        <f t="shared" si="8"/>
        <v>0.62709999999999999</v>
      </c>
      <c r="H573" s="157">
        <f>ROUND(G573*'2-Calculator'!$C$27,2)</f>
        <v>3380.07</v>
      </c>
      <c r="I573" s="179" t="s">
        <v>18</v>
      </c>
      <c r="J573" s="179" t="s">
        <v>17</v>
      </c>
      <c r="K573" s="180" t="s">
        <v>151</v>
      </c>
      <c r="L573" s="181" t="s">
        <v>152</v>
      </c>
      <c r="M573" s="161"/>
      <c r="O573" s="149"/>
      <c r="P573" s="149"/>
    </row>
    <row r="574" spans="1:16">
      <c r="A574" s="150" t="s">
        <v>689</v>
      </c>
      <c r="B574" s="151" t="s">
        <v>1559</v>
      </c>
      <c r="C574" s="152">
        <v>3.7</v>
      </c>
      <c r="D574" s="153">
        <v>0.66949999999999998</v>
      </c>
      <c r="E574" s="154">
        <v>0.81379999999999997</v>
      </c>
      <c r="F574" s="155">
        <v>1</v>
      </c>
      <c r="G574" s="156">
        <f t="shared" si="8"/>
        <v>0.81379999999999997</v>
      </c>
      <c r="H574" s="157">
        <f>ROUND(G574*'2-Calculator'!$C$27,2)</f>
        <v>4386.38</v>
      </c>
      <c r="I574" s="158" t="s">
        <v>18</v>
      </c>
      <c r="J574" s="158" t="s">
        <v>17</v>
      </c>
      <c r="K574" s="159" t="s">
        <v>151</v>
      </c>
      <c r="L574" s="160" t="s">
        <v>152</v>
      </c>
      <c r="M574" s="161"/>
      <c r="O574" s="149"/>
      <c r="P574" s="149"/>
    </row>
    <row r="575" spans="1:16">
      <c r="A575" s="150" t="s">
        <v>690</v>
      </c>
      <c r="B575" s="151" t="s">
        <v>1559</v>
      </c>
      <c r="C575" s="152">
        <v>5.81</v>
      </c>
      <c r="D575" s="153">
        <v>1.0239</v>
      </c>
      <c r="E575" s="154">
        <v>1.2444999999999999</v>
      </c>
      <c r="F575" s="155">
        <v>1</v>
      </c>
      <c r="G575" s="156">
        <f t="shared" si="8"/>
        <v>1.2444999999999999</v>
      </c>
      <c r="H575" s="157">
        <f>ROUND(G575*'2-Calculator'!$C$27,2)</f>
        <v>6707.86</v>
      </c>
      <c r="I575" s="158" t="s">
        <v>18</v>
      </c>
      <c r="J575" s="158" t="s">
        <v>17</v>
      </c>
      <c r="K575" s="159" t="s">
        <v>151</v>
      </c>
      <c r="L575" s="160" t="s">
        <v>152</v>
      </c>
      <c r="M575" s="161"/>
      <c r="O575" s="149"/>
      <c r="P575" s="149"/>
    </row>
    <row r="576" spans="1:16">
      <c r="A576" s="163" t="s">
        <v>691</v>
      </c>
      <c r="B576" s="164" t="s">
        <v>1559</v>
      </c>
      <c r="C576" s="165">
        <v>11.72</v>
      </c>
      <c r="D576" s="166">
        <v>2.3206000000000002</v>
      </c>
      <c r="E576" s="167">
        <v>2.8206000000000002</v>
      </c>
      <c r="F576" s="168">
        <v>1</v>
      </c>
      <c r="G576" s="167">
        <f t="shared" si="8"/>
        <v>2.8206000000000002</v>
      </c>
      <c r="H576" s="169">
        <f>ROUND(G576*'2-Calculator'!$C$27,2)</f>
        <v>15203.03</v>
      </c>
      <c r="I576" s="170" t="s">
        <v>18</v>
      </c>
      <c r="J576" s="170" t="s">
        <v>17</v>
      </c>
      <c r="K576" s="171" t="s">
        <v>151</v>
      </c>
      <c r="L576" s="172" t="s">
        <v>152</v>
      </c>
      <c r="M576" s="161"/>
      <c r="O576" s="149"/>
      <c r="P576" s="149"/>
    </row>
    <row r="577" spans="1:16">
      <c r="A577" s="173" t="s">
        <v>692</v>
      </c>
      <c r="B577" s="174" t="s">
        <v>1560</v>
      </c>
      <c r="C577" s="175">
        <v>2.64</v>
      </c>
      <c r="D577" s="176">
        <v>0.49669999999999997</v>
      </c>
      <c r="E577" s="177">
        <v>0.60370000000000001</v>
      </c>
      <c r="F577" s="178">
        <v>1</v>
      </c>
      <c r="G577" s="156">
        <f t="shared" si="8"/>
        <v>0.60370000000000001</v>
      </c>
      <c r="H577" s="157">
        <f>ROUND(G577*'2-Calculator'!$C$27,2)</f>
        <v>3253.94</v>
      </c>
      <c r="I577" s="179" t="s">
        <v>18</v>
      </c>
      <c r="J577" s="179" t="s">
        <v>17</v>
      </c>
      <c r="K577" s="180" t="s">
        <v>151</v>
      </c>
      <c r="L577" s="181" t="s">
        <v>152</v>
      </c>
      <c r="M577" s="161"/>
      <c r="O577" s="149"/>
      <c r="P577" s="149"/>
    </row>
    <row r="578" spans="1:16">
      <c r="A578" s="150" t="s">
        <v>693</v>
      </c>
      <c r="B578" s="151" t="s">
        <v>1560</v>
      </c>
      <c r="C578" s="152">
        <v>3.23</v>
      </c>
      <c r="D578" s="153">
        <v>0.63229999999999997</v>
      </c>
      <c r="E578" s="154">
        <v>0.76849999999999996</v>
      </c>
      <c r="F578" s="155">
        <v>1</v>
      </c>
      <c r="G578" s="156">
        <f t="shared" si="8"/>
        <v>0.76849999999999996</v>
      </c>
      <c r="H578" s="157">
        <f>ROUND(G578*'2-Calculator'!$C$27,2)</f>
        <v>4142.22</v>
      </c>
      <c r="I578" s="158" t="s">
        <v>18</v>
      </c>
      <c r="J578" s="158" t="s">
        <v>17</v>
      </c>
      <c r="K578" s="159" t="s">
        <v>151</v>
      </c>
      <c r="L578" s="160" t="s">
        <v>152</v>
      </c>
      <c r="M578" s="161"/>
      <c r="O578" s="149"/>
      <c r="P578" s="149"/>
    </row>
    <row r="579" spans="1:16">
      <c r="A579" s="150" t="s">
        <v>694</v>
      </c>
      <c r="B579" s="151" t="s">
        <v>1560</v>
      </c>
      <c r="C579" s="152">
        <v>4.74</v>
      </c>
      <c r="D579" s="153">
        <v>0.91349999999999998</v>
      </c>
      <c r="E579" s="154">
        <v>1.1103000000000001</v>
      </c>
      <c r="F579" s="155">
        <v>1</v>
      </c>
      <c r="G579" s="156">
        <f t="shared" si="8"/>
        <v>1.1103000000000001</v>
      </c>
      <c r="H579" s="157">
        <f>ROUND(G579*'2-Calculator'!$C$27,2)</f>
        <v>5984.52</v>
      </c>
      <c r="I579" s="158" t="s">
        <v>18</v>
      </c>
      <c r="J579" s="158" t="s">
        <v>17</v>
      </c>
      <c r="K579" s="159" t="s">
        <v>151</v>
      </c>
      <c r="L579" s="160" t="s">
        <v>152</v>
      </c>
      <c r="M579" s="161"/>
      <c r="O579" s="149"/>
      <c r="P579" s="149"/>
    </row>
    <row r="580" spans="1:16">
      <c r="A580" s="163" t="s">
        <v>695</v>
      </c>
      <c r="B580" s="164" t="s">
        <v>1560</v>
      </c>
      <c r="C580" s="165">
        <v>8.35</v>
      </c>
      <c r="D580" s="166">
        <v>1.6984999999999999</v>
      </c>
      <c r="E580" s="167">
        <v>2.0644999999999998</v>
      </c>
      <c r="F580" s="168">
        <v>1</v>
      </c>
      <c r="G580" s="167">
        <f t="shared" si="8"/>
        <v>2.0644999999999998</v>
      </c>
      <c r="H580" s="169">
        <f>ROUND(G580*'2-Calculator'!$C$27,2)</f>
        <v>11127.66</v>
      </c>
      <c r="I580" s="170" t="s">
        <v>18</v>
      </c>
      <c r="J580" s="170" t="s">
        <v>17</v>
      </c>
      <c r="K580" s="171" t="s">
        <v>151</v>
      </c>
      <c r="L580" s="172" t="s">
        <v>152</v>
      </c>
      <c r="M580" s="161"/>
      <c r="O580" s="149"/>
      <c r="P580" s="149"/>
    </row>
    <row r="581" spans="1:16">
      <c r="A581" s="173" t="s">
        <v>696</v>
      </c>
      <c r="B581" s="174" t="s">
        <v>1709</v>
      </c>
      <c r="C581" s="175">
        <v>2.41</v>
      </c>
      <c r="D581" s="176">
        <v>0.61760000000000004</v>
      </c>
      <c r="E581" s="177">
        <v>0.75070000000000003</v>
      </c>
      <c r="F581" s="178">
        <v>1</v>
      </c>
      <c r="G581" s="156">
        <f t="shared" si="8"/>
        <v>0.75070000000000003</v>
      </c>
      <c r="H581" s="157">
        <f>ROUND(G581*'2-Calculator'!$C$27,2)</f>
        <v>4046.27</v>
      </c>
      <c r="I581" s="179" t="s">
        <v>18</v>
      </c>
      <c r="J581" s="179" t="s">
        <v>17</v>
      </c>
      <c r="K581" s="180" t="s">
        <v>151</v>
      </c>
      <c r="L581" s="181" t="s">
        <v>152</v>
      </c>
      <c r="M581" s="161"/>
      <c r="O581" s="149"/>
      <c r="P581" s="149"/>
    </row>
    <row r="582" spans="1:16">
      <c r="A582" s="150" t="s">
        <v>697</v>
      </c>
      <c r="B582" s="151" t="s">
        <v>1709</v>
      </c>
      <c r="C582" s="152">
        <v>3.49</v>
      </c>
      <c r="D582" s="153">
        <v>0.82</v>
      </c>
      <c r="E582" s="154">
        <v>0.99670000000000003</v>
      </c>
      <c r="F582" s="155">
        <v>1</v>
      </c>
      <c r="G582" s="156">
        <f t="shared" si="8"/>
        <v>0.99670000000000003</v>
      </c>
      <c r="H582" s="157">
        <f>ROUND(G582*'2-Calculator'!$C$27,2)</f>
        <v>5372.21</v>
      </c>
      <c r="I582" s="158" t="s">
        <v>18</v>
      </c>
      <c r="J582" s="158" t="s">
        <v>17</v>
      </c>
      <c r="K582" s="159" t="s">
        <v>151</v>
      </c>
      <c r="L582" s="160" t="s">
        <v>152</v>
      </c>
      <c r="M582" s="161"/>
      <c r="O582" s="149"/>
      <c r="P582" s="149"/>
    </row>
    <row r="583" spans="1:16">
      <c r="A583" s="150" t="s">
        <v>698</v>
      </c>
      <c r="B583" s="151" t="s">
        <v>1709</v>
      </c>
      <c r="C583" s="152">
        <v>5.43</v>
      </c>
      <c r="D583" s="153">
        <v>1.139</v>
      </c>
      <c r="E583" s="154">
        <v>1.3844000000000001</v>
      </c>
      <c r="F583" s="155">
        <v>1</v>
      </c>
      <c r="G583" s="156">
        <f t="shared" si="8"/>
        <v>1.3844000000000001</v>
      </c>
      <c r="H583" s="157">
        <f>ROUND(G583*'2-Calculator'!$C$27,2)</f>
        <v>7461.92</v>
      </c>
      <c r="I583" s="158" t="s">
        <v>18</v>
      </c>
      <c r="J583" s="158" t="s">
        <v>17</v>
      </c>
      <c r="K583" s="159" t="s">
        <v>151</v>
      </c>
      <c r="L583" s="160" t="s">
        <v>152</v>
      </c>
      <c r="M583" s="161"/>
      <c r="O583" s="149"/>
      <c r="P583" s="149"/>
    </row>
    <row r="584" spans="1:16">
      <c r="A584" s="163" t="s">
        <v>699</v>
      </c>
      <c r="B584" s="164" t="s">
        <v>1709</v>
      </c>
      <c r="C584" s="165">
        <v>9.9499999999999993</v>
      </c>
      <c r="D584" s="166">
        <v>2.0575999999999999</v>
      </c>
      <c r="E584" s="167">
        <v>2.5009999999999999</v>
      </c>
      <c r="F584" s="168">
        <v>1</v>
      </c>
      <c r="G584" s="167">
        <f t="shared" si="8"/>
        <v>2.5009999999999999</v>
      </c>
      <c r="H584" s="169">
        <f>ROUND(G584*'2-Calculator'!$C$27,2)</f>
        <v>13480.39</v>
      </c>
      <c r="I584" s="170" t="s">
        <v>18</v>
      </c>
      <c r="J584" s="170" t="s">
        <v>17</v>
      </c>
      <c r="K584" s="171" t="s">
        <v>151</v>
      </c>
      <c r="L584" s="172" t="s">
        <v>152</v>
      </c>
      <c r="M584" s="161"/>
      <c r="O584" s="149"/>
      <c r="P584" s="149"/>
    </row>
    <row r="585" spans="1:16">
      <c r="A585" s="173" t="s">
        <v>700</v>
      </c>
      <c r="B585" s="174" t="s">
        <v>1710</v>
      </c>
      <c r="C585" s="175">
        <v>3.74</v>
      </c>
      <c r="D585" s="176">
        <v>4.0892999999999997</v>
      </c>
      <c r="E585" s="177">
        <v>4.9703999999999997</v>
      </c>
      <c r="F585" s="178">
        <v>1</v>
      </c>
      <c r="G585" s="156">
        <f t="shared" si="8"/>
        <v>4.9703999999999997</v>
      </c>
      <c r="H585" s="157">
        <f>ROUND(G585*'2-Calculator'!$C$27,2)</f>
        <v>26790.46</v>
      </c>
      <c r="I585" s="179" t="s">
        <v>18</v>
      </c>
      <c r="J585" s="179" t="s">
        <v>17</v>
      </c>
      <c r="K585" s="180" t="s">
        <v>151</v>
      </c>
      <c r="L585" s="181" t="s">
        <v>157</v>
      </c>
      <c r="M585" s="161"/>
      <c r="O585" s="149"/>
      <c r="P585" s="149"/>
    </row>
    <row r="586" spans="1:16">
      <c r="A586" s="150" t="s">
        <v>701</v>
      </c>
      <c r="B586" s="151" t="s">
        <v>1710</v>
      </c>
      <c r="C586" s="152">
        <v>5.33</v>
      </c>
      <c r="D586" s="153">
        <v>4.9474</v>
      </c>
      <c r="E586" s="154">
        <v>6.0133999999999999</v>
      </c>
      <c r="F586" s="155">
        <v>1</v>
      </c>
      <c r="G586" s="156">
        <f t="shared" si="8"/>
        <v>6.0133999999999999</v>
      </c>
      <c r="H586" s="157">
        <f>ROUND(G586*'2-Calculator'!$C$27,2)</f>
        <v>32412.23</v>
      </c>
      <c r="I586" s="158" t="s">
        <v>18</v>
      </c>
      <c r="J586" s="158" t="s">
        <v>17</v>
      </c>
      <c r="K586" s="159" t="s">
        <v>151</v>
      </c>
      <c r="L586" s="160" t="s">
        <v>157</v>
      </c>
      <c r="M586" s="161"/>
      <c r="O586" s="149"/>
      <c r="P586" s="149"/>
    </row>
    <row r="587" spans="1:16">
      <c r="A587" s="150" t="s">
        <v>702</v>
      </c>
      <c r="B587" s="151" t="s">
        <v>1710</v>
      </c>
      <c r="C587" s="152">
        <v>8.1</v>
      </c>
      <c r="D587" s="153">
        <v>6.8472999999999997</v>
      </c>
      <c r="E587" s="154">
        <v>8.3226999999999993</v>
      </c>
      <c r="F587" s="155">
        <v>1</v>
      </c>
      <c r="G587" s="156">
        <f t="shared" si="8"/>
        <v>8.3226999999999993</v>
      </c>
      <c r="H587" s="157">
        <f>ROUND(G587*'2-Calculator'!$C$27,2)</f>
        <v>44859.35</v>
      </c>
      <c r="I587" s="158" t="s">
        <v>18</v>
      </c>
      <c r="J587" s="158" t="s">
        <v>17</v>
      </c>
      <c r="K587" s="159" t="s">
        <v>151</v>
      </c>
      <c r="L587" s="160" t="s">
        <v>157</v>
      </c>
      <c r="M587" s="161"/>
      <c r="O587" s="149"/>
      <c r="P587" s="149"/>
    </row>
    <row r="588" spans="1:16">
      <c r="A588" s="163" t="s">
        <v>703</v>
      </c>
      <c r="B588" s="164" t="s">
        <v>1710</v>
      </c>
      <c r="C588" s="165">
        <v>14.72</v>
      </c>
      <c r="D588" s="166">
        <v>8.9838000000000005</v>
      </c>
      <c r="E588" s="167">
        <v>10.919499999999999</v>
      </c>
      <c r="F588" s="168">
        <v>1</v>
      </c>
      <c r="G588" s="167">
        <f t="shared" si="8"/>
        <v>10.919499999999999</v>
      </c>
      <c r="H588" s="169">
        <f>ROUND(G588*'2-Calculator'!$C$27,2)</f>
        <v>58856.11</v>
      </c>
      <c r="I588" s="170" t="s">
        <v>18</v>
      </c>
      <c r="J588" s="170" t="s">
        <v>17</v>
      </c>
      <c r="K588" s="171" t="s">
        <v>151</v>
      </c>
      <c r="L588" s="172" t="s">
        <v>157</v>
      </c>
      <c r="M588" s="161"/>
      <c r="O588" s="149"/>
      <c r="P588" s="149"/>
    </row>
    <row r="589" spans="1:16">
      <c r="A589" s="173" t="s">
        <v>704</v>
      </c>
      <c r="B589" s="174" t="s">
        <v>1711</v>
      </c>
      <c r="C589" s="175">
        <v>2.66</v>
      </c>
      <c r="D589" s="176">
        <v>2.7444000000000002</v>
      </c>
      <c r="E589" s="177">
        <v>3.3357000000000001</v>
      </c>
      <c r="F589" s="178">
        <v>1</v>
      </c>
      <c r="G589" s="156">
        <f t="shared" si="8"/>
        <v>3.3357000000000001</v>
      </c>
      <c r="H589" s="157">
        <f>ROUND(G589*'2-Calculator'!$C$27,2)</f>
        <v>17979.419999999998</v>
      </c>
      <c r="I589" s="179" t="s">
        <v>18</v>
      </c>
      <c r="J589" s="179" t="s">
        <v>17</v>
      </c>
      <c r="K589" s="180" t="s">
        <v>151</v>
      </c>
      <c r="L589" s="181" t="s">
        <v>157</v>
      </c>
      <c r="M589" s="161"/>
      <c r="O589" s="149"/>
      <c r="P589" s="149"/>
    </row>
    <row r="590" spans="1:16">
      <c r="A590" s="150" t="s">
        <v>705</v>
      </c>
      <c r="B590" s="151" t="s">
        <v>1711</v>
      </c>
      <c r="C590" s="152">
        <v>3.84</v>
      </c>
      <c r="D590" s="153">
        <v>3.2801999999999998</v>
      </c>
      <c r="E590" s="154">
        <v>3.9870000000000001</v>
      </c>
      <c r="F590" s="155">
        <v>1</v>
      </c>
      <c r="G590" s="156">
        <f t="shared" si="8"/>
        <v>3.9870000000000001</v>
      </c>
      <c r="H590" s="157">
        <f>ROUND(G590*'2-Calculator'!$C$27,2)</f>
        <v>21489.93</v>
      </c>
      <c r="I590" s="158" t="s">
        <v>18</v>
      </c>
      <c r="J590" s="158" t="s">
        <v>17</v>
      </c>
      <c r="K590" s="159" t="s">
        <v>151</v>
      </c>
      <c r="L590" s="160" t="s">
        <v>157</v>
      </c>
      <c r="M590" s="161"/>
      <c r="O590" s="149"/>
      <c r="P590" s="149"/>
    </row>
    <row r="591" spans="1:16">
      <c r="A591" s="150" t="s">
        <v>706</v>
      </c>
      <c r="B591" s="151" t="s">
        <v>1711</v>
      </c>
      <c r="C591" s="152">
        <v>7.4</v>
      </c>
      <c r="D591" s="153">
        <v>4.6108000000000002</v>
      </c>
      <c r="E591" s="154">
        <v>5.6043000000000003</v>
      </c>
      <c r="F591" s="155">
        <v>1</v>
      </c>
      <c r="G591" s="156">
        <f t="shared" si="8"/>
        <v>5.6043000000000003</v>
      </c>
      <c r="H591" s="157">
        <f>ROUND(G591*'2-Calculator'!$C$27,2)</f>
        <v>30207.18</v>
      </c>
      <c r="I591" s="158" t="s">
        <v>18</v>
      </c>
      <c r="J591" s="158" t="s">
        <v>17</v>
      </c>
      <c r="K591" s="159" t="s">
        <v>151</v>
      </c>
      <c r="L591" s="160" t="s">
        <v>157</v>
      </c>
      <c r="M591" s="161"/>
      <c r="O591" s="149"/>
      <c r="P591" s="149"/>
    </row>
    <row r="592" spans="1:16">
      <c r="A592" s="163" t="s">
        <v>707</v>
      </c>
      <c r="B592" s="164" t="s">
        <v>1711</v>
      </c>
      <c r="C592" s="165">
        <v>14.1</v>
      </c>
      <c r="D592" s="166">
        <v>6.6379999999999999</v>
      </c>
      <c r="E592" s="167">
        <v>8.0683000000000007</v>
      </c>
      <c r="F592" s="168">
        <v>1</v>
      </c>
      <c r="G592" s="167">
        <f t="shared" si="8"/>
        <v>8.0683000000000007</v>
      </c>
      <c r="H592" s="169">
        <f>ROUND(G592*'2-Calculator'!$C$27,2)</f>
        <v>43488.14</v>
      </c>
      <c r="I592" s="170" t="s">
        <v>18</v>
      </c>
      <c r="J592" s="170" t="s">
        <v>17</v>
      </c>
      <c r="K592" s="171" t="s">
        <v>151</v>
      </c>
      <c r="L592" s="172" t="s">
        <v>157</v>
      </c>
      <c r="M592" s="161"/>
      <c r="O592" s="149"/>
      <c r="P592" s="149"/>
    </row>
    <row r="593" spans="1:16">
      <c r="A593" s="173" t="s">
        <v>708</v>
      </c>
      <c r="B593" s="174" t="s">
        <v>1561</v>
      </c>
      <c r="C593" s="175">
        <v>4.54</v>
      </c>
      <c r="D593" s="176">
        <v>1.0326</v>
      </c>
      <c r="E593" s="177">
        <v>1.2551000000000001</v>
      </c>
      <c r="F593" s="178">
        <v>1</v>
      </c>
      <c r="G593" s="156">
        <f t="shared" si="8"/>
        <v>1.2551000000000001</v>
      </c>
      <c r="H593" s="157">
        <f>ROUND(G593*'2-Calculator'!$C$27,2)</f>
        <v>6764.99</v>
      </c>
      <c r="I593" s="179" t="s">
        <v>18</v>
      </c>
      <c r="J593" s="179" t="s">
        <v>17</v>
      </c>
      <c r="K593" s="180" t="s">
        <v>151</v>
      </c>
      <c r="L593" s="181" t="s">
        <v>157</v>
      </c>
      <c r="M593" s="161"/>
      <c r="O593" s="149"/>
      <c r="P593" s="149"/>
    </row>
    <row r="594" spans="1:16">
      <c r="A594" s="150" t="s">
        <v>709</v>
      </c>
      <c r="B594" s="151" t="s">
        <v>1561</v>
      </c>
      <c r="C594" s="152">
        <v>6.6</v>
      </c>
      <c r="D594" s="153">
        <v>1.3698999999999999</v>
      </c>
      <c r="E594" s="154">
        <v>1.6651</v>
      </c>
      <c r="F594" s="155">
        <v>1</v>
      </c>
      <c r="G594" s="156">
        <f t="shared" si="8"/>
        <v>1.6651</v>
      </c>
      <c r="H594" s="157">
        <f>ROUND(G594*'2-Calculator'!$C$27,2)</f>
        <v>8974.89</v>
      </c>
      <c r="I594" s="158" t="s">
        <v>18</v>
      </c>
      <c r="J594" s="158" t="s">
        <v>17</v>
      </c>
      <c r="K594" s="159" t="s">
        <v>151</v>
      </c>
      <c r="L594" s="160" t="s">
        <v>157</v>
      </c>
      <c r="M594" s="161"/>
      <c r="O594" s="149"/>
      <c r="P594" s="149"/>
    </row>
    <row r="595" spans="1:16">
      <c r="A595" s="150" t="s">
        <v>710</v>
      </c>
      <c r="B595" s="151" t="s">
        <v>1561</v>
      </c>
      <c r="C595" s="152">
        <v>9.9</v>
      </c>
      <c r="D595" s="153">
        <v>2.0926999999999998</v>
      </c>
      <c r="E595" s="154">
        <v>2.5436000000000001</v>
      </c>
      <c r="F595" s="155">
        <v>1</v>
      </c>
      <c r="G595" s="156">
        <f t="shared" si="8"/>
        <v>2.5436000000000001</v>
      </c>
      <c r="H595" s="157">
        <f>ROUND(G595*'2-Calculator'!$C$27,2)</f>
        <v>13710</v>
      </c>
      <c r="I595" s="158" t="s">
        <v>18</v>
      </c>
      <c r="J595" s="158" t="s">
        <v>17</v>
      </c>
      <c r="K595" s="159" t="s">
        <v>151</v>
      </c>
      <c r="L595" s="160" t="s">
        <v>157</v>
      </c>
      <c r="M595" s="161"/>
      <c r="O595" s="149"/>
      <c r="P595" s="149"/>
    </row>
    <row r="596" spans="1:16">
      <c r="A596" s="163" t="s">
        <v>711</v>
      </c>
      <c r="B596" s="164" t="s">
        <v>1561</v>
      </c>
      <c r="C596" s="165">
        <v>16.7</v>
      </c>
      <c r="D596" s="166">
        <v>3.9033000000000002</v>
      </c>
      <c r="E596" s="167">
        <v>4.7443</v>
      </c>
      <c r="F596" s="168">
        <v>1</v>
      </c>
      <c r="G596" s="167">
        <f t="shared" si="8"/>
        <v>4.7443</v>
      </c>
      <c r="H596" s="169">
        <f>ROUND(G596*'2-Calculator'!$C$27,2)</f>
        <v>25571.78</v>
      </c>
      <c r="I596" s="170" t="s">
        <v>18</v>
      </c>
      <c r="J596" s="170" t="s">
        <v>17</v>
      </c>
      <c r="K596" s="171" t="s">
        <v>151</v>
      </c>
      <c r="L596" s="172" t="s">
        <v>157</v>
      </c>
      <c r="M596" s="161"/>
      <c r="O596" s="149"/>
      <c r="P596" s="149"/>
    </row>
    <row r="597" spans="1:16">
      <c r="A597" s="173" t="s">
        <v>712</v>
      </c>
      <c r="B597" s="174" t="s">
        <v>1712</v>
      </c>
      <c r="C597" s="175">
        <v>3.76</v>
      </c>
      <c r="D597" s="176">
        <v>1.3653999999999999</v>
      </c>
      <c r="E597" s="177">
        <v>1.6596</v>
      </c>
      <c r="F597" s="178">
        <v>1</v>
      </c>
      <c r="G597" s="156">
        <f t="shared" si="8"/>
        <v>1.6596</v>
      </c>
      <c r="H597" s="157">
        <f>ROUND(G597*'2-Calculator'!$C$27,2)</f>
        <v>8945.24</v>
      </c>
      <c r="I597" s="179" t="s">
        <v>18</v>
      </c>
      <c r="J597" s="179" t="s">
        <v>17</v>
      </c>
      <c r="K597" s="180" t="s">
        <v>151</v>
      </c>
      <c r="L597" s="181" t="s">
        <v>157</v>
      </c>
      <c r="M597" s="161"/>
      <c r="O597" s="149"/>
      <c r="P597" s="149"/>
    </row>
    <row r="598" spans="1:16">
      <c r="A598" s="150" t="s">
        <v>713</v>
      </c>
      <c r="B598" s="151" t="s">
        <v>1712</v>
      </c>
      <c r="C598" s="152">
        <v>4.84</v>
      </c>
      <c r="D598" s="153">
        <v>1.6105</v>
      </c>
      <c r="E598" s="154">
        <v>1.9575</v>
      </c>
      <c r="F598" s="155">
        <v>1</v>
      </c>
      <c r="G598" s="156">
        <f t="shared" ref="G598:G661" si="9">ROUND(F598*E598,4)</f>
        <v>1.9575</v>
      </c>
      <c r="H598" s="157">
        <f>ROUND(G598*'2-Calculator'!$C$27,2)</f>
        <v>10550.93</v>
      </c>
      <c r="I598" s="158" t="s">
        <v>18</v>
      </c>
      <c r="J598" s="158" t="s">
        <v>17</v>
      </c>
      <c r="K598" s="159" t="s">
        <v>151</v>
      </c>
      <c r="L598" s="160" t="s">
        <v>157</v>
      </c>
      <c r="M598" s="161"/>
      <c r="O598" s="149"/>
      <c r="P598" s="149"/>
    </row>
    <row r="599" spans="1:16">
      <c r="A599" s="150" t="s">
        <v>714</v>
      </c>
      <c r="B599" s="151" t="s">
        <v>1712</v>
      </c>
      <c r="C599" s="152">
        <v>6.78</v>
      </c>
      <c r="D599" s="153">
        <v>2.0943999999999998</v>
      </c>
      <c r="E599" s="154">
        <v>2.5457000000000001</v>
      </c>
      <c r="F599" s="155">
        <v>1</v>
      </c>
      <c r="G599" s="156">
        <f t="shared" si="9"/>
        <v>2.5457000000000001</v>
      </c>
      <c r="H599" s="157">
        <f>ROUND(G599*'2-Calculator'!$C$27,2)</f>
        <v>13721.32</v>
      </c>
      <c r="I599" s="158" t="s">
        <v>18</v>
      </c>
      <c r="J599" s="158" t="s">
        <v>17</v>
      </c>
      <c r="K599" s="159" t="s">
        <v>151</v>
      </c>
      <c r="L599" s="160" t="s">
        <v>157</v>
      </c>
      <c r="M599" s="161"/>
      <c r="O599" s="149"/>
      <c r="P599" s="149"/>
    </row>
    <row r="600" spans="1:16">
      <c r="A600" s="163" t="s">
        <v>715</v>
      </c>
      <c r="B600" s="164" t="s">
        <v>1712</v>
      </c>
      <c r="C600" s="165">
        <v>10</v>
      </c>
      <c r="D600" s="166">
        <v>3.0103</v>
      </c>
      <c r="E600" s="167">
        <v>3.6589</v>
      </c>
      <c r="F600" s="168">
        <v>1</v>
      </c>
      <c r="G600" s="167">
        <f t="shared" si="9"/>
        <v>3.6589</v>
      </c>
      <c r="H600" s="169">
        <f>ROUND(G600*'2-Calculator'!$C$27,2)</f>
        <v>19721.47</v>
      </c>
      <c r="I600" s="170" t="s">
        <v>18</v>
      </c>
      <c r="J600" s="170" t="s">
        <v>17</v>
      </c>
      <c r="K600" s="171" t="s">
        <v>151</v>
      </c>
      <c r="L600" s="172" t="s">
        <v>157</v>
      </c>
      <c r="M600" s="161"/>
      <c r="O600" s="149"/>
      <c r="P600" s="149"/>
    </row>
    <row r="601" spans="1:16">
      <c r="A601" s="173" t="s">
        <v>716</v>
      </c>
      <c r="B601" s="174" t="s">
        <v>1713</v>
      </c>
      <c r="C601" s="175">
        <v>2.64</v>
      </c>
      <c r="D601" s="176">
        <v>1.3255999999999999</v>
      </c>
      <c r="E601" s="177">
        <v>1.6112</v>
      </c>
      <c r="F601" s="178">
        <v>1</v>
      </c>
      <c r="G601" s="156">
        <f t="shared" si="9"/>
        <v>1.6112</v>
      </c>
      <c r="H601" s="157">
        <f>ROUND(G601*'2-Calculator'!$C$27,2)</f>
        <v>8684.3700000000008</v>
      </c>
      <c r="I601" s="179" t="s">
        <v>18</v>
      </c>
      <c r="J601" s="179" t="s">
        <v>17</v>
      </c>
      <c r="K601" s="180" t="s">
        <v>151</v>
      </c>
      <c r="L601" s="181" t="s">
        <v>157</v>
      </c>
      <c r="M601" s="161"/>
      <c r="O601" s="149"/>
      <c r="P601" s="149"/>
    </row>
    <row r="602" spans="1:16">
      <c r="A602" s="150" t="s">
        <v>717</v>
      </c>
      <c r="B602" s="151" t="s">
        <v>1713</v>
      </c>
      <c r="C602" s="152">
        <v>4.51</v>
      </c>
      <c r="D602" s="153">
        <v>1.7967</v>
      </c>
      <c r="E602" s="154">
        <v>2.1838000000000002</v>
      </c>
      <c r="F602" s="155">
        <v>1</v>
      </c>
      <c r="G602" s="156">
        <f t="shared" si="9"/>
        <v>2.1838000000000002</v>
      </c>
      <c r="H602" s="157">
        <f>ROUND(G602*'2-Calculator'!$C$27,2)</f>
        <v>11770.68</v>
      </c>
      <c r="I602" s="158" t="s">
        <v>18</v>
      </c>
      <c r="J602" s="158" t="s">
        <v>17</v>
      </c>
      <c r="K602" s="159" t="s">
        <v>151</v>
      </c>
      <c r="L602" s="160" t="s">
        <v>157</v>
      </c>
      <c r="M602" s="161"/>
      <c r="O602" s="149"/>
      <c r="P602" s="149"/>
    </row>
    <row r="603" spans="1:16">
      <c r="A603" s="150" t="s">
        <v>718</v>
      </c>
      <c r="B603" s="151" t="s">
        <v>1713</v>
      </c>
      <c r="C603" s="152">
        <v>8.1199999999999992</v>
      </c>
      <c r="D603" s="153">
        <v>2.5459999999999998</v>
      </c>
      <c r="E603" s="154">
        <v>3.0945999999999998</v>
      </c>
      <c r="F603" s="155">
        <v>1</v>
      </c>
      <c r="G603" s="156">
        <f t="shared" si="9"/>
        <v>3.0945999999999998</v>
      </c>
      <c r="H603" s="157">
        <f>ROUND(G603*'2-Calculator'!$C$27,2)</f>
        <v>16679.89</v>
      </c>
      <c r="I603" s="158" t="s">
        <v>18</v>
      </c>
      <c r="J603" s="158" t="s">
        <v>17</v>
      </c>
      <c r="K603" s="159" t="s">
        <v>151</v>
      </c>
      <c r="L603" s="160" t="s">
        <v>157</v>
      </c>
      <c r="M603" s="161"/>
      <c r="O603" s="149"/>
      <c r="P603" s="149"/>
    </row>
    <row r="604" spans="1:16">
      <c r="A604" s="163" t="s">
        <v>719</v>
      </c>
      <c r="B604" s="164" t="s">
        <v>1713</v>
      </c>
      <c r="C604" s="165">
        <v>14.95</v>
      </c>
      <c r="D604" s="166">
        <v>4.1230000000000002</v>
      </c>
      <c r="E604" s="167">
        <v>5.0114000000000001</v>
      </c>
      <c r="F604" s="168">
        <v>1</v>
      </c>
      <c r="G604" s="167">
        <f t="shared" si="9"/>
        <v>5.0114000000000001</v>
      </c>
      <c r="H604" s="169">
        <f>ROUND(G604*'2-Calculator'!$C$27,2)</f>
        <v>27011.45</v>
      </c>
      <c r="I604" s="170" t="s">
        <v>18</v>
      </c>
      <c r="J604" s="170" t="s">
        <v>17</v>
      </c>
      <c r="K604" s="171" t="s">
        <v>151</v>
      </c>
      <c r="L604" s="172" t="s">
        <v>157</v>
      </c>
      <c r="M604" s="161"/>
      <c r="O604" s="149"/>
      <c r="P604" s="149"/>
    </row>
    <row r="605" spans="1:16">
      <c r="A605" s="173" t="s">
        <v>720</v>
      </c>
      <c r="B605" s="174" t="s">
        <v>1913</v>
      </c>
      <c r="C605" s="175">
        <v>2.08</v>
      </c>
      <c r="D605" s="176">
        <v>1.0599000000000001</v>
      </c>
      <c r="E605" s="177">
        <v>1.2883</v>
      </c>
      <c r="F605" s="178">
        <v>1</v>
      </c>
      <c r="G605" s="156">
        <f t="shared" si="9"/>
        <v>1.2883</v>
      </c>
      <c r="H605" s="157">
        <f>ROUND(G605*'2-Calculator'!$C$27,2)</f>
        <v>6943.94</v>
      </c>
      <c r="I605" s="179" t="s">
        <v>18</v>
      </c>
      <c r="J605" s="179" t="s">
        <v>17</v>
      </c>
      <c r="K605" s="180" t="s">
        <v>151</v>
      </c>
      <c r="L605" s="181" t="s">
        <v>157</v>
      </c>
      <c r="M605" s="161"/>
      <c r="O605" s="149"/>
      <c r="P605" s="149"/>
    </row>
    <row r="606" spans="1:16">
      <c r="A606" s="150" t="s">
        <v>721</v>
      </c>
      <c r="B606" s="151" t="s">
        <v>1913</v>
      </c>
      <c r="C606" s="152">
        <v>3.49</v>
      </c>
      <c r="D606" s="153">
        <v>1.42</v>
      </c>
      <c r="E606" s="154">
        <v>1.726</v>
      </c>
      <c r="F606" s="155">
        <v>1</v>
      </c>
      <c r="G606" s="156">
        <f t="shared" si="9"/>
        <v>1.726</v>
      </c>
      <c r="H606" s="157">
        <f>ROUND(G606*'2-Calculator'!$C$27,2)</f>
        <v>9303.14</v>
      </c>
      <c r="I606" s="158" t="s">
        <v>18</v>
      </c>
      <c r="J606" s="158" t="s">
        <v>17</v>
      </c>
      <c r="K606" s="159" t="s">
        <v>151</v>
      </c>
      <c r="L606" s="160" t="s">
        <v>157</v>
      </c>
      <c r="M606" s="161"/>
      <c r="O606" s="149"/>
      <c r="P606" s="149"/>
    </row>
    <row r="607" spans="1:16">
      <c r="A607" s="150" t="s">
        <v>722</v>
      </c>
      <c r="B607" s="151" t="s">
        <v>1913</v>
      </c>
      <c r="C607" s="152">
        <v>7.44</v>
      </c>
      <c r="D607" s="153">
        <v>2.0034000000000001</v>
      </c>
      <c r="E607" s="154">
        <v>2.4350999999999998</v>
      </c>
      <c r="F607" s="155">
        <v>1</v>
      </c>
      <c r="G607" s="156">
        <f t="shared" si="9"/>
        <v>2.4350999999999998</v>
      </c>
      <c r="H607" s="157">
        <f>ROUND(G607*'2-Calculator'!$C$27,2)</f>
        <v>13125.19</v>
      </c>
      <c r="I607" s="158" t="s">
        <v>18</v>
      </c>
      <c r="J607" s="158" t="s">
        <v>17</v>
      </c>
      <c r="K607" s="159" t="s">
        <v>151</v>
      </c>
      <c r="L607" s="160" t="s">
        <v>157</v>
      </c>
      <c r="M607" s="161"/>
      <c r="O607" s="149"/>
      <c r="P607" s="149"/>
    </row>
    <row r="608" spans="1:16">
      <c r="A608" s="163" t="s">
        <v>723</v>
      </c>
      <c r="B608" s="164" t="s">
        <v>1913</v>
      </c>
      <c r="C608" s="165">
        <v>15.23</v>
      </c>
      <c r="D608" s="166">
        <v>3.5939000000000001</v>
      </c>
      <c r="E608" s="167">
        <v>4.3682999999999996</v>
      </c>
      <c r="F608" s="168">
        <v>1</v>
      </c>
      <c r="G608" s="167">
        <f t="shared" si="9"/>
        <v>4.3682999999999996</v>
      </c>
      <c r="H608" s="169">
        <f>ROUND(G608*'2-Calculator'!$C$27,2)</f>
        <v>23545.14</v>
      </c>
      <c r="I608" s="170" t="s">
        <v>18</v>
      </c>
      <c r="J608" s="170" t="s">
        <v>17</v>
      </c>
      <c r="K608" s="171" t="s">
        <v>151</v>
      </c>
      <c r="L608" s="172" t="s">
        <v>157</v>
      </c>
      <c r="M608" s="161"/>
      <c r="O608" s="149"/>
      <c r="P608" s="149"/>
    </row>
    <row r="609" spans="1:16">
      <c r="A609" s="173" t="s">
        <v>724</v>
      </c>
      <c r="B609" s="174" t="s">
        <v>1714</v>
      </c>
      <c r="C609" s="175">
        <v>3.8</v>
      </c>
      <c r="D609" s="176">
        <v>1.0324</v>
      </c>
      <c r="E609" s="177">
        <v>1.2548999999999999</v>
      </c>
      <c r="F609" s="178">
        <v>1</v>
      </c>
      <c r="G609" s="156">
        <f t="shared" si="9"/>
        <v>1.2548999999999999</v>
      </c>
      <c r="H609" s="157">
        <f>ROUND(G609*'2-Calculator'!$C$27,2)</f>
        <v>6763.91</v>
      </c>
      <c r="I609" s="179" t="s">
        <v>18</v>
      </c>
      <c r="J609" s="179" t="s">
        <v>17</v>
      </c>
      <c r="K609" s="180" t="s">
        <v>151</v>
      </c>
      <c r="L609" s="181" t="s">
        <v>157</v>
      </c>
      <c r="M609" s="161"/>
      <c r="O609" s="149"/>
      <c r="P609" s="149"/>
    </row>
    <row r="610" spans="1:16">
      <c r="A610" s="150" t="s">
        <v>725</v>
      </c>
      <c r="B610" s="151" t="s">
        <v>1714</v>
      </c>
      <c r="C610" s="152">
        <v>7.9</v>
      </c>
      <c r="D610" s="153">
        <v>1.7535000000000001</v>
      </c>
      <c r="E610" s="154">
        <v>2.1313</v>
      </c>
      <c r="F610" s="155">
        <v>1</v>
      </c>
      <c r="G610" s="156">
        <f t="shared" si="9"/>
        <v>2.1313</v>
      </c>
      <c r="H610" s="157">
        <f>ROUND(G610*'2-Calculator'!$C$27,2)</f>
        <v>11487.71</v>
      </c>
      <c r="I610" s="158" t="s">
        <v>18</v>
      </c>
      <c r="J610" s="158" t="s">
        <v>17</v>
      </c>
      <c r="K610" s="159" t="s">
        <v>151</v>
      </c>
      <c r="L610" s="160" t="s">
        <v>157</v>
      </c>
      <c r="M610" s="161"/>
      <c r="O610" s="149"/>
      <c r="P610" s="149"/>
    </row>
    <row r="611" spans="1:16">
      <c r="A611" s="150" t="s">
        <v>726</v>
      </c>
      <c r="B611" s="151" t="s">
        <v>1714</v>
      </c>
      <c r="C611" s="152">
        <v>13.96</v>
      </c>
      <c r="D611" s="153">
        <v>2.8874</v>
      </c>
      <c r="E611" s="154">
        <v>3.5095000000000001</v>
      </c>
      <c r="F611" s="155">
        <v>1</v>
      </c>
      <c r="G611" s="156">
        <f t="shared" si="9"/>
        <v>3.5095000000000001</v>
      </c>
      <c r="H611" s="157">
        <f>ROUND(G611*'2-Calculator'!$C$27,2)</f>
        <v>18916.21</v>
      </c>
      <c r="I611" s="158" t="s">
        <v>18</v>
      </c>
      <c r="J611" s="158" t="s">
        <v>17</v>
      </c>
      <c r="K611" s="159" t="s">
        <v>151</v>
      </c>
      <c r="L611" s="160" t="s">
        <v>157</v>
      </c>
      <c r="M611" s="161"/>
      <c r="O611" s="149"/>
      <c r="P611" s="149"/>
    </row>
    <row r="612" spans="1:16">
      <c r="A612" s="163" t="s">
        <v>727</v>
      </c>
      <c r="B612" s="164" t="s">
        <v>1714</v>
      </c>
      <c r="C612" s="165">
        <v>25.31</v>
      </c>
      <c r="D612" s="166">
        <v>5.9926000000000004</v>
      </c>
      <c r="E612" s="167">
        <v>7.2838000000000003</v>
      </c>
      <c r="F612" s="168">
        <v>1</v>
      </c>
      <c r="G612" s="167">
        <f t="shared" si="9"/>
        <v>7.2838000000000003</v>
      </c>
      <c r="H612" s="169">
        <f>ROUND(G612*'2-Calculator'!$C$27,2)</f>
        <v>39259.68</v>
      </c>
      <c r="I612" s="170" t="s">
        <v>18</v>
      </c>
      <c r="J612" s="170" t="s">
        <v>17</v>
      </c>
      <c r="K612" s="171" t="s">
        <v>151</v>
      </c>
      <c r="L612" s="172" t="s">
        <v>157</v>
      </c>
      <c r="M612" s="161"/>
      <c r="O612" s="149"/>
      <c r="P612" s="149"/>
    </row>
    <row r="613" spans="1:16">
      <c r="A613" s="173" t="s">
        <v>728</v>
      </c>
      <c r="B613" s="174" t="s">
        <v>1715</v>
      </c>
      <c r="C613" s="175">
        <v>2.74</v>
      </c>
      <c r="D613" s="176">
        <v>1.2452000000000001</v>
      </c>
      <c r="E613" s="177">
        <v>1.5135000000000001</v>
      </c>
      <c r="F613" s="178">
        <v>1</v>
      </c>
      <c r="G613" s="156">
        <f t="shared" si="9"/>
        <v>1.5135000000000001</v>
      </c>
      <c r="H613" s="157">
        <f>ROUND(G613*'2-Calculator'!$C$27,2)</f>
        <v>8157.77</v>
      </c>
      <c r="I613" s="179" t="s">
        <v>18</v>
      </c>
      <c r="J613" s="179" t="s">
        <v>17</v>
      </c>
      <c r="K613" s="180" t="s">
        <v>151</v>
      </c>
      <c r="L613" s="181" t="s">
        <v>157</v>
      </c>
      <c r="M613" s="161"/>
      <c r="O613" s="149"/>
      <c r="P613" s="149"/>
    </row>
    <row r="614" spans="1:16">
      <c r="A614" s="150" t="s">
        <v>729</v>
      </c>
      <c r="B614" s="151" t="s">
        <v>1715</v>
      </c>
      <c r="C614" s="152">
        <v>4.0999999999999996</v>
      </c>
      <c r="D614" s="153">
        <v>1.6701999999999999</v>
      </c>
      <c r="E614" s="154">
        <v>2.0301</v>
      </c>
      <c r="F614" s="155">
        <v>1</v>
      </c>
      <c r="G614" s="156">
        <f t="shared" si="9"/>
        <v>2.0301</v>
      </c>
      <c r="H614" s="157">
        <f>ROUND(G614*'2-Calculator'!$C$27,2)</f>
        <v>10942.24</v>
      </c>
      <c r="I614" s="158" t="s">
        <v>18</v>
      </c>
      <c r="J614" s="158" t="s">
        <v>17</v>
      </c>
      <c r="K614" s="159" t="s">
        <v>151</v>
      </c>
      <c r="L614" s="160" t="s">
        <v>157</v>
      </c>
      <c r="M614" s="161"/>
      <c r="O614" s="149"/>
      <c r="P614" s="149"/>
    </row>
    <row r="615" spans="1:16">
      <c r="A615" s="150" t="s">
        <v>730</v>
      </c>
      <c r="B615" s="151" t="s">
        <v>1715</v>
      </c>
      <c r="C615" s="152">
        <v>7.93</v>
      </c>
      <c r="D615" s="153">
        <v>2.4407999999999999</v>
      </c>
      <c r="E615" s="154">
        <v>2.9666999999999999</v>
      </c>
      <c r="F615" s="155">
        <v>1</v>
      </c>
      <c r="G615" s="156">
        <f t="shared" si="9"/>
        <v>2.9666999999999999</v>
      </c>
      <c r="H615" s="157">
        <f>ROUND(G615*'2-Calculator'!$C$27,2)</f>
        <v>15990.51</v>
      </c>
      <c r="I615" s="158" t="s">
        <v>18</v>
      </c>
      <c r="J615" s="158" t="s">
        <v>17</v>
      </c>
      <c r="K615" s="159" t="s">
        <v>151</v>
      </c>
      <c r="L615" s="160" t="s">
        <v>157</v>
      </c>
      <c r="M615" s="161"/>
      <c r="O615" s="149"/>
      <c r="P615" s="149"/>
    </row>
    <row r="616" spans="1:16">
      <c r="A616" s="163" t="s">
        <v>731</v>
      </c>
      <c r="B616" s="164" t="s">
        <v>1715</v>
      </c>
      <c r="C616" s="165">
        <v>13.18</v>
      </c>
      <c r="D616" s="166">
        <v>3.7557</v>
      </c>
      <c r="E616" s="167">
        <v>4.5648999999999997</v>
      </c>
      <c r="F616" s="168">
        <v>1</v>
      </c>
      <c r="G616" s="167">
        <f t="shared" si="9"/>
        <v>4.5648999999999997</v>
      </c>
      <c r="H616" s="169">
        <f>ROUND(G616*'2-Calculator'!$C$27,2)</f>
        <v>24604.81</v>
      </c>
      <c r="I616" s="170" t="s">
        <v>18</v>
      </c>
      <c r="J616" s="170" t="s">
        <v>17</v>
      </c>
      <c r="K616" s="171" t="s">
        <v>151</v>
      </c>
      <c r="L616" s="172" t="s">
        <v>157</v>
      </c>
      <c r="M616" s="161"/>
      <c r="O616" s="149"/>
      <c r="P616" s="149"/>
    </row>
    <row r="617" spans="1:16">
      <c r="A617" s="173" t="s">
        <v>732</v>
      </c>
      <c r="B617" s="174" t="s">
        <v>1716</v>
      </c>
      <c r="C617" s="175">
        <v>2.63</v>
      </c>
      <c r="D617" s="176">
        <v>1.0508</v>
      </c>
      <c r="E617" s="177">
        <v>1.2771999999999999</v>
      </c>
      <c r="F617" s="178">
        <v>1</v>
      </c>
      <c r="G617" s="156">
        <f t="shared" si="9"/>
        <v>1.2771999999999999</v>
      </c>
      <c r="H617" s="157">
        <f>ROUND(G617*'2-Calculator'!$C$27,2)</f>
        <v>6884.11</v>
      </c>
      <c r="I617" s="179" t="s">
        <v>18</v>
      </c>
      <c r="J617" s="179" t="s">
        <v>17</v>
      </c>
      <c r="K617" s="180" t="s">
        <v>151</v>
      </c>
      <c r="L617" s="181" t="s">
        <v>157</v>
      </c>
      <c r="M617" s="161"/>
      <c r="O617" s="149"/>
      <c r="P617" s="149"/>
    </row>
    <row r="618" spans="1:16">
      <c r="A618" s="150" t="s">
        <v>733</v>
      </c>
      <c r="B618" s="151" t="s">
        <v>1716</v>
      </c>
      <c r="C618" s="152">
        <v>4.9800000000000004</v>
      </c>
      <c r="D618" s="153">
        <v>1.1515</v>
      </c>
      <c r="E618" s="154">
        <v>1.3996</v>
      </c>
      <c r="F618" s="155">
        <v>1</v>
      </c>
      <c r="G618" s="156">
        <f t="shared" si="9"/>
        <v>1.3996</v>
      </c>
      <c r="H618" s="157">
        <f>ROUND(G618*'2-Calculator'!$C$27,2)</f>
        <v>7543.84</v>
      </c>
      <c r="I618" s="158" t="s">
        <v>18</v>
      </c>
      <c r="J618" s="158" t="s">
        <v>17</v>
      </c>
      <c r="K618" s="159" t="s">
        <v>151</v>
      </c>
      <c r="L618" s="160" t="s">
        <v>157</v>
      </c>
      <c r="M618" s="161"/>
      <c r="O618" s="149"/>
      <c r="P618" s="149"/>
    </row>
    <row r="619" spans="1:16">
      <c r="A619" s="150" t="s">
        <v>734</v>
      </c>
      <c r="B619" s="151" t="s">
        <v>1716</v>
      </c>
      <c r="C619" s="152">
        <v>7.19</v>
      </c>
      <c r="D619" s="153">
        <v>1.5466</v>
      </c>
      <c r="E619" s="154">
        <v>1.8797999999999999</v>
      </c>
      <c r="F619" s="155">
        <v>1</v>
      </c>
      <c r="G619" s="156">
        <f t="shared" si="9"/>
        <v>1.8797999999999999</v>
      </c>
      <c r="H619" s="157">
        <f>ROUND(G619*'2-Calculator'!$C$27,2)</f>
        <v>10132.120000000001</v>
      </c>
      <c r="I619" s="158" t="s">
        <v>18</v>
      </c>
      <c r="J619" s="158" t="s">
        <v>17</v>
      </c>
      <c r="K619" s="159" t="s">
        <v>151</v>
      </c>
      <c r="L619" s="160" t="s">
        <v>157</v>
      </c>
      <c r="M619" s="161"/>
      <c r="O619" s="149"/>
      <c r="P619" s="149"/>
    </row>
    <row r="620" spans="1:16">
      <c r="A620" s="163" t="s">
        <v>735</v>
      </c>
      <c r="B620" s="164" t="s">
        <v>1716</v>
      </c>
      <c r="C620" s="165">
        <v>12.08</v>
      </c>
      <c r="D620" s="166">
        <v>2.8294000000000001</v>
      </c>
      <c r="E620" s="167">
        <v>3.4390000000000001</v>
      </c>
      <c r="F620" s="168">
        <v>1</v>
      </c>
      <c r="G620" s="167">
        <f t="shared" si="9"/>
        <v>3.4390000000000001</v>
      </c>
      <c r="H620" s="169">
        <f>ROUND(G620*'2-Calculator'!$C$27,2)</f>
        <v>18536.21</v>
      </c>
      <c r="I620" s="170" t="s">
        <v>18</v>
      </c>
      <c r="J620" s="170" t="s">
        <v>17</v>
      </c>
      <c r="K620" s="171" t="s">
        <v>151</v>
      </c>
      <c r="L620" s="172" t="s">
        <v>157</v>
      </c>
      <c r="M620" s="161"/>
      <c r="O620" s="149"/>
      <c r="P620" s="149"/>
    </row>
    <row r="621" spans="1:16">
      <c r="A621" s="173" t="s">
        <v>736</v>
      </c>
      <c r="B621" s="174" t="s">
        <v>1717</v>
      </c>
      <c r="C621" s="175">
        <v>2.09</v>
      </c>
      <c r="D621" s="176">
        <v>0.92989999999999995</v>
      </c>
      <c r="E621" s="177">
        <v>1.1303000000000001</v>
      </c>
      <c r="F621" s="178">
        <v>1</v>
      </c>
      <c r="G621" s="156">
        <f t="shared" si="9"/>
        <v>1.1303000000000001</v>
      </c>
      <c r="H621" s="157">
        <f>ROUND(G621*'2-Calculator'!$C$27,2)</f>
        <v>6092.32</v>
      </c>
      <c r="I621" s="179" t="s">
        <v>18</v>
      </c>
      <c r="J621" s="179" t="s">
        <v>17</v>
      </c>
      <c r="K621" s="180" t="s">
        <v>151</v>
      </c>
      <c r="L621" s="181" t="s">
        <v>157</v>
      </c>
      <c r="M621" s="161"/>
      <c r="O621" s="149"/>
      <c r="P621" s="149"/>
    </row>
    <row r="622" spans="1:16">
      <c r="A622" s="150" t="s">
        <v>737</v>
      </c>
      <c r="B622" s="151" t="s">
        <v>1717</v>
      </c>
      <c r="C622" s="152">
        <v>3.23</v>
      </c>
      <c r="D622" s="153">
        <v>1.4825999999999999</v>
      </c>
      <c r="E622" s="154">
        <v>1.8021</v>
      </c>
      <c r="F622" s="155">
        <v>1</v>
      </c>
      <c r="G622" s="156">
        <f t="shared" si="9"/>
        <v>1.8021</v>
      </c>
      <c r="H622" s="157">
        <f>ROUND(G622*'2-Calculator'!$C$27,2)</f>
        <v>9713.32</v>
      </c>
      <c r="I622" s="158" t="s">
        <v>18</v>
      </c>
      <c r="J622" s="158" t="s">
        <v>17</v>
      </c>
      <c r="K622" s="159" t="s">
        <v>151</v>
      </c>
      <c r="L622" s="160" t="s">
        <v>157</v>
      </c>
      <c r="M622" s="161"/>
      <c r="O622" s="149"/>
      <c r="P622" s="149"/>
    </row>
    <row r="623" spans="1:16">
      <c r="A623" s="150" t="s">
        <v>738</v>
      </c>
      <c r="B623" s="151" t="s">
        <v>1717</v>
      </c>
      <c r="C623" s="152">
        <v>6.41</v>
      </c>
      <c r="D623" s="153">
        <v>2.2210999999999999</v>
      </c>
      <c r="E623" s="154">
        <v>2.6997</v>
      </c>
      <c r="F623" s="155">
        <v>1</v>
      </c>
      <c r="G623" s="156">
        <f t="shared" si="9"/>
        <v>2.6997</v>
      </c>
      <c r="H623" s="157">
        <f>ROUND(G623*'2-Calculator'!$C$27,2)</f>
        <v>14551.38</v>
      </c>
      <c r="I623" s="158" t="s">
        <v>18</v>
      </c>
      <c r="J623" s="158" t="s">
        <v>17</v>
      </c>
      <c r="K623" s="159" t="s">
        <v>151</v>
      </c>
      <c r="L623" s="160" t="s">
        <v>157</v>
      </c>
      <c r="M623" s="161"/>
      <c r="O623" s="149"/>
      <c r="P623" s="149"/>
    </row>
    <row r="624" spans="1:16">
      <c r="A624" s="163" t="s">
        <v>739</v>
      </c>
      <c r="B624" s="164" t="s">
        <v>1717</v>
      </c>
      <c r="C624" s="165">
        <v>12.66</v>
      </c>
      <c r="D624" s="166">
        <v>3.7711999999999999</v>
      </c>
      <c r="E624" s="167">
        <v>4.5838000000000001</v>
      </c>
      <c r="F624" s="168">
        <v>1</v>
      </c>
      <c r="G624" s="167">
        <f t="shared" si="9"/>
        <v>4.5838000000000001</v>
      </c>
      <c r="H624" s="169">
        <f>ROUND(G624*'2-Calculator'!$C$27,2)</f>
        <v>24706.68</v>
      </c>
      <c r="I624" s="170" t="s">
        <v>18</v>
      </c>
      <c r="J624" s="170" t="s">
        <v>17</v>
      </c>
      <c r="K624" s="171" t="s">
        <v>151</v>
      </c>
      <c r="L624" s="172" t="s">
        <v>157</v>
      </c>
      <c r="M624" s="161"/>
      <c r="O624" s="149"/>
      <c r="P624" s="149"/>
    </row>
    <row r="625" spans="1:16">
      <c r="A625" s="173" t="s">
        <v>740</v>
      </c>
      <c r="B625" s="174" t="s">
        <v>1718</v>
      </c>
      <c r="C625" s="175">
        <v>2.38</v>
      </c>
      <c r="D625" s="176">
        <v>0.77559999999999996</v>
      </c>
      <c r="E625" s="177">
        <v>0.94269999999999998</v>
      </c>
      <c r="F625" s="178">
        <v>1</v>
      </c>
      <c r="G625" s="156">
        <f t="shared" si="9"/>
        <v>0.94269999999999998</v>
      </c>
      <c r="H625" s="157">
        <f>ROUND(G625*'2-Calculator'!$C$27,2)</f>
        <v>5081.1499999999996</v>
      </c>
      <c r="I625" s="179" t="s">
        <v>18</v>
      </c>
      <c r="J625" s="179" t="s">
        <v>17</v>
      </c>
      <c r="K625" s="180" t="s">
        <v>151</v>
      </c>
      <c r="L625" s="181" t="s">
        <v>157</v>
      </c>
      <c r="M625" s="161"/>
      <c r="O625" s="149"/>
      <c r="P625" s="149"/>
    </row>
    <row r="626" spans="1:16">
      <c r="A626" s="150" t="s">
        <v>741</v>
      </c>
      <c r="B626" s="151" t="s">
        <v>1718</v>
      </c>
      <c r="C626" s="152">
        <v>3.98</v>
      </c>
      <c r="D626" s="153">
        <v>1.0617000000000001</v>
      </c>
      <c r="E626" s="154">
        <v>1.2905</v>
      </c>
      <c r="F626" s="155">
        <v>1</v>
      </c>
      <c r="G626" s="156">
        <f t="shared" si="9"/>
        <v>1.2905</v>
      </c>
      <c r="H626" s="157">
        <f>ROUND(G626*'2-Calculator'!$C$27,2)</f>
        <v>6955.8</v>
      </c>
      <c r="I626" s="158" t="s">
        <v>18</v>
      </c>
      <c r="J626" s="158" t="s">
        <v>17</v>
      </c>
      <c r="K626" s="159" t="s">
        <v>151</v>
      </c>
      <c r="L626" s="160" t="s">
        <v>157</v>
      </c>
      <c r="M626" s="161"/>
      <c r="O626" s="149"/>
      <c r="P626" s="149"/>
    </row>
    <row r="627" spans="1:16">
      <c r="A627" s="150" t="s">
        <v>742</v>
      </c>
      <c r="B627" s="151" t="s">
        <v>1718</v>
      </c>
      <c r="C627" s="152">
        <v>6.61</v>
      </c>
      <c r="D627" s="153">
        <v>1.6361000000000001</v>
      </c>
      <c r="E627" s="154">
        <v>1.9885999999999999</v>
      </c>
      <c r="F627" s="155">
        <v>1</v>
      </c>
      <c r="G627" s="156">
        <f t="shared" si="9"/>
        <v>1.9885999999999999</v>
      </c>
      <c r="H627" s="157">
        <f>ROUND(G627*'2-Calculator'!$C$27,2)</f>
        <v>10718.55</v>
      </c>
      <c r="I627" s="158" t="s">
        <v>18</v>
      </c>
      <c r="J627" s="158" t="s">
        <v>17</v>
      </c>
      <c r="K627" s="159" t="s">
        <v>151</v>
      </c>
      <c r="L627" s="160" t="s">
        <v>157</v>
      </c>
      <c r="M627" s="161"/>
      <c r="O627" s="149"/>
      <c r="P627" s="149"/>
    </row>
    <row r="628" spans="1:16">
      <c r="A628" s="163" t="s">
        <v>743</v>
      </c>
      <c r="B628" s="164" t="s">
        <v>1718</v>
      </c>
      <c r="C628" s="165">
        <v>12.05</v>
      </c>
      <c r="D628" s="166">
        <v>2.8605999999999998</v>
      </c>
      <c r="E628" s="167">
        <v>3.4769999999999999</v>
      </c>
      <c r="F628" s="168">
        <v>1</v>
      </c>
      <c r="G628" s="167">
        <f t="shared" si="9"/>
        <v>3.4769999999999999</v>
      </c>
      <c r="H628" s="169">
        <f>ROUND(G628*'2-Calculator'!$C$27,2)</f>
        <v>18741.03</v>
      </c>
      <c r="I628" s="170" t="s">
        <v>18</v>
      </c>
      <c r="J628" s="170" t="s">
        <v>17</v>
      </c>
      <c r="K628" s="171" t="s">
        <v>151</v>
      </c>
      <c r="L628" s="172" t="s">
        <v>157</v>
      </c>
      <c r="M628" s="161"/>
      <c r="O628" s="149"/>
      <c r="P628" s="149"/>
    </row>
    <row r="629" spans="1:16">
      <c r="A629" s="173" t="s">
        <v>744</v>
      </c>
      <c r="B629" s="174" t="s">
        <v>1719</v>
      </c>
      <c r="C629" s="175">
        <v>2.85</v>
      </c>
      <c r="D629" s="176">
        <v>0.91139999999999999</v>
      </c>
      <c r="E629" s="177">
        <v>1.1077999999999999</v>
      </c>
      <c r="F629" s="178">
        <v>1</v>
      </c>
      <c r="G629" s="156">
        <f t="shared" si="9"/>
        <v>1.1077999999999999</v>
      </c>
      <c r="H629" s="157">
        <f>ROUND(G629*'2-Calculator'!$C$27,2)</f>
        <v>5971.04</v>
      </c>
      <c r="I629" s="179" t="s">
        <v>18</v>
      </c>
      <c r="J629" s="179" t="s">
        <v>17</v>
      </c>
      <c r="K629" s="180" t="s">
        <v>151</v>
      </c>
      <c r="L629" s="181" t="s">
        <v>157</v>
      </c>
      <c r="M629" s="161"/>
      <c r="O629" s="149"/>
      <c r="P629" s="149"/>
    </row>
    <row r="630" spans="1:16">
      <c r="A630" s="150" t="s">
        <v>745</v>
      </c>
      <c r="B630" s="151" t="s">
        <v>1719</v>
      </c>
      <c r="C630" s="152">
        <v>5.0199999999999996</v>
      </c>
      <c r="D630" s="153">
        <v>1.2061999999999999</v>
      </c>
      <c r="E630" s="154">
        <v>1.4661</v>
      </c>
      <c r="F630" s="155">
        <v>1</v>
      </c>
      <c r="G630" s="156">
        <f t="shared" si="9"/>
        <v>1.4661</v>
      </c>
      <c r="H630" s="157">
        <f>ROUND(G630*'2-Calculator'!$C$27,2)</f>
        <v>7902.28</v>
      </c>
      <c r="I630" s="158" t="s">
        <v>18</v>
      </c>
      <c r="J630" s="158" t="s">
        <v>17</v>
      </c>
      <c r="K630" s="159" t="s">
        <v>151</v>
      </c>
      <c r="L630" s="160" t="s">
        <v>157</v>
      </c>
      <c r="M630" s="161"/>
      <c r="O630" s="149"/>
      <c r="P630" s="149"/>
    </row>
    <row r="631" spans="1:16">
      <c r="A631" s="150" t="s">
        <v>746</v>
      </c>
      <c r="B631" s="151" t="s">
        <v>1719</v>
      </c>
      <c r="C631" s="152">
        <v>8.7899999999999991</v>
      </c>
      <c r="D631" s="153">
        <v>1.8863000000000001</v>
      </c>
      <c r="E631" s="154">
        <v>2.2927</v>
      </c>
      <c r="F631" s="155">
        <v>1</v>
      </c>
      <c r="G631" s="156">
        <f t="shared" si="9"/>
        <v>2.2927</v>
      </c>
      <c r="H631" s="157">
        <f>ROUND(G631*'2-Calculator'!$C$27,2)</f>
        <v>12357.65</v>
      </c>
      <c r="I631" s="158" t="s">
        <v>18</v>
      </c>
      <c r="J631" s="158" t="s">
        <v>17</v>
      </c>
      <c r="K631" s="159" t="s">
        <v>151</v>
      </c>
      <c r="L631" s="160" t="s">
        <v>157</v>
      </c>
      <c r="M631" s="161"/>
      <c r="O631" s="149"/>
      <c r="P631" s="149"/>
    </row>
    <row r="632" spans="1:16">
      <c r="A632" s="163" t="s">
        <v>747</v>
      </c>
      <c r="B632" s="164" t="s">
        <v>1719</v>
      </c>
      <c r="C632" s="165">
        <v>14.94</v>
      </c>
      <c r="D632" s="166">
        <v>3.4024999999999999</v>
      </c>
      <c r="E632" s="167">
        <v>4.1356000000000002</v>
      </c>
      <c r="F632" s="168">
        <v>1</v>
      </c>
      <c r="G632" s="167">
        <f t="shared" si="9"/>
        <v>4.1356000000000002</v>
      </c>
      <c r="H632" s="169">
        <f>ROUND(G632*'2-Calculator'!$C$27,2)</f>
        <v>22290.880000000001</v>
      </c>
      <c r="I632" s="170" t="s">
        <v>18</v>
      </c>
      <c r="J632" s="170" t="s">
        <v>17</v>
      </c>
      <c r="K632" s="171" t="s">
        <v>151</v>
      </c>
      <c r="L632" s="172" t="s">
        <v>157</v>
      </c>
      <c r="M632" s="161"/>
      <c r="O632" s="149"/>
      <c r="P632" s="149"/>
    </row>
    <row r="633" spans="1:16">
      <c r="A633" s="173" t="s">
        <v>748</v>
      </c>
      <c r="B633" s="174" t="s">
        <v>1720</v>
      </c>
      <c r="C633" s="175">
        <v>2.16</v>
      </c>
      <c r="D633" s="176">
        <v>1.0307999999999999</v>
      </c>
      <c r="E633" s="177">
        <v>1.2528999999999999</v>
      </c>
      <c r="F633" s="178">
        <v>1</v>
      </c>
      <c r="G633" s="156">
        <f t="shared" si="9"/>
        <v>1.2528999999999999</v>
      </c>
      <c r="H633" s="157">
        <f>ROUND(G633*'2-Calculator'!$C$27,2)</f>
        <v>6753.13</v>
      </c>
      <c r="I633" s="179" t="s">
        <v>18</v>
      </c>
      <c r="J633" s="179" t="s">
        <v>17</v>
      </c>
      <c r="K633" s="180" t="s">
        <v>151</v>
      </c>
      <c r="L633" s="181" t="s">
        <v>157</v>
      </c>
      <c r="M633" s="161"/>
      <c r="O633" s="149"/>
      <c r="P633" s="149"/>
    </row>
    <row r="634" spans="1:16">
      <c r="A634" s="150" t="s">
        <v>749</v>
      </c>
      <c r="B634" s="151" t="s">
        <v>1720</v>
      </c>
      <c r="C634" s="152">
        <v>4.2</v>
      </c>
      <c r="D634" s="153">
        <v>1.4342999999999999</v>
      </c>
      <c r="E634" s="154">
        <v>1.7433000000000001</v>
      </c>
      <c r="F634" s="155">
        <v>1</v>
      </c>
      <c r="G634" s="156">
        <f t="shared" si="9"/>
        <v>1.7433000000000001</v>
      </c>
      <c r="H634" s="157">
        <f>ROUND(G634*'2-Calculator'!$C$27,2)</f>
        <v>9396.39</v>
      </c>
      <c r="I634" s="158" t="s">
        <v>18</v>
      </c>
      <c r="J634" s="158" t="s">
        <v>17</v>
      </c>
      <c r="K634" s="159" t="s">
        <v>151</v>
      </c>
      <c r="L634" s="160" t="s">
        <v>157</v>
      </c>
      <c r="M634" s="161"/>
      <c r="O634" s="149"/>
      <c r="P634" s="149"/>
    </row>
    <row r="635" spans="1:16">
      <c r="A635" s="150" t="s">
        <v>750</v>
      </c>
      <c r="B635" s="151" t="s">
        <v>1720</v>
      </c>
      <c r="C635" s="152">
        <v>7.46</v>
      </c>
      <c r="D635" s="153">
        <v>2.1082999999999998</v>
      </c>
      <c r="E635" s="154">
        <v>2.5626000000000002</v>
      </c>
      <c r="F635" s="155">
        <v>1</v>
      </c>
      <c r="G635" s="156">
        <f t="shared" si="9"/>
        <v>2.5626000000000002</v>
      </c>
      <c r="H635" s="157">
        <f>ROUND(G635*'2-Calculator'!$C$27,2)</f>
        <v>13812.41</v>
      </c>
      <c r="I635" s="158" t="s">
        <v>18</v>
      </c>
      <c r="J635" s="158" t="s">
        <v>17</v>
      </c>
      <c r="K635" s="159" t="s">
        <v>151</v>
      </c>
      <c r="L635" s="160" t="s">
        <v>157</v>
      </c>
      <c r="M635" s="161"/>
      <c r="O635" s="149"/>
      <c r="P635" s="149"/>
    </row>
    <row r="636" spans="1:16">
      <c r="A636" s="163" t="s">
        <v>751</v>
      </c>
      <c r="B636" s="164" t="s">
        <v>1720</v>
      </c>
      <c r="C636" s="165">
        <v>12.59</v>
      </c>
      <c r="D636" s="166">
        <v>3.4506000000000001</v>
      </c>
      <c r="E636" s="167">
        <v>4.1940999999999997</v>
      </c>
      <c r="F636" s="168">
        <v>1</v>
      </c>
      <c r="G636" s="167">
        <f t="shared" si="9"/>
        <v>4.1940999999999997</v>
      </c>
      <c r="H636" s="169">
        <f>ROUND(G636*'2-Calculator'!$C$27,2)</f>
        <v>22606.2</v>
      </c>
      <c r="I636" s="170" t="s">
        <v>18</v>
      </c>
      <c r="J636" s="170" t="s">
        <v>17</v>
      </c>
      <c r="K636" s="171" t="s">
        <v>151</v>
      </c>
      <c r="L636" s="172" t="s">
        <v>157</v>
      </c>
      <c r="M636" s="161"/>
      <c r="O636" s="149"/>
      <c r="P636" s="149"/>
    </row>
    <row r="637" spans="1:16">
      <c r="A637" s="173" t="s">
        <v>752</v>
      </c>
      <c r="B637" s="174" t="s">
        <v>1914</v>
      </c>
      <c r="C637" s="175">
        <v>1.89</v>
      </c>
      <c r="D637" s="176">
        <v>1.6819</v>
      </c>
      <c r="E637" s="177">
        <v>2.0442999999999998</v>
      </c>
      <c r="F637" s="178">
        <v>1</v>
      </c>
      <c r="G637" s="156">
        <f t="shared" si="9"/>
        <v>2.0442999999999998</v>
      </c>
      <c r="H637" s="157">
        <f>ROUND(G637*'2-Calculator'!$C$27,2)</f>
        <v>11018.78</v>
      </c>
      <c r="I637" s="179" t="s">
        <v>18</v>
      </c>
      <c r="J637" s="179" t="s">
        <v>17</v>
      </c>
      <c r="K637" s="180" t="s">
        <v>151</v>
      </c>
      <c r="L637" s="181" t="s">
        <v>157</v>
      </c>
      <c r="M637" s="161"/>
      <c r="O637" s="149"/>
      <c r="P637" s="149"/>
    </row>
    <row r="638" spans="1:16">
      <c r="A638" s="150" t="s">
        <v>753</v>
      </c>
      <c r="B638" s="151" t="s">
        <v>1914</v>
      </c>
      <c r="C638" s="152">
        <v>3.46</v>
      </c>
      <c r="D638" s="153">
        <v>2.0455000000000001</v>
      </c>
      <c r="E638" s="154">
        <v>2.4862000000000002</v>
      </c>
      <c r="F638" s="155">
        <v>1</v>
      </c>
      <c r="G638" s="156">
        <f t="shared" si="9"/>
        <v>2.4862000000000002</v>
      </c>
      <c r="H638" s="157">
        <f>ROUND(G638*'2-Calculator'!$C$27,2)</f>
        <v>13400.62</v>
      </c>
      <c r="I638" s="158" t="s">
        <v>18</v>
      </c>
      <c r="J638" s="158" t="s">
        <v>17</v>
      </c>
      <c r="K638" s="159" t="s">
        <v>151</v>
      </c>
      <c r="L638" s="160" t="s">
        <v>157</v>
      </c>
      <c r="M638" s="161"/>
      <c r="O638" s="149"/>
      <c r="P638" s="149"/>
    </row>
    <row r="639" spans="1:16">
      <c r="A639" s="150" t="s">
        <v>754</v>
      </c>
      <c r="B639" s="151" t="s">
        <v>1914</v>
      </c>
      <c r="C639" s="152">
        <v>7.6</v>
      </c>
      <c r="D639" s="153">
        <v>2.9018000000000002</v>
      </c>
      <c r="E639" s="154">
        <v>3.5270000000000001</v>
      </c>
      <c r="F639" s="155">
        <v>1</v>
      </c>
      <c r="G639" s="156">
        <f t="shared" si="9"/>
        <v>3.5270000000000001</v>
      </c>
      <c r="H639" s="157">
        <f>ROUND(G639*'2-Calculator'!$C$27,2)</f>
        <v>19010.53</v>
      </c>
      <c r="I639" s="158" t="s">
        <v>18</v>
      </c>
      <c r="J639" s="158" t="s">
        <v>17</v>
      </c>
      <c r="K639" s="159" t="s">
        <v>151</v>
      </c>
      <c r="L639" s="160" t="s">
        <v>157</v>
      </c>
      <c r="M639" s="161"/>
      <c r="O639" s="149"/>
      <c r="P639" s="149"/>
    </row>
    <row r="640" spans="1:16">
      <c r="A640" s="163" t="s">
        <v>755</v>
      </c>
      <c r="B640" s="164" t="s">
        <v>1914</v>
      </c>
      <c r="C640" s="165">
        <v>13.18</v>
      </c>
      <c r="D640" s="166">
        <v>4.5978000000000003</v>
      </c>
      <c r="E640" s="167">
        <v>5.5884999999999998</v>
      </c>
      <c r="F640" s="168">
        <v>1</v>
      </c>
      <c r="G640" s="167">
        <f t="shared" si="9"/>
        <v>5.5884999999999998</v>
      </c>
      <c r="H640" s="169">
        <f>ROUND(G640*'2-Calculator'!$C$27,2)</f>
        <v>30122.02</v>
      </c>
      <c r="I640" s="170" t="s">
        <v>18</v>
      </c>
      <c r="J640" s="170" t="s">
        <v>17</v>
      </c>
      <c r="K640" s="171" t="s">
        <v>151</v>
      </c>
      <c r="L640" s="172" t="s">
        <v>157</v>
      </c>
      <c r="M640" s="161"/>
      <c r="O640" s="149"/>
      <c r="P640" s="149"/>
    </row>
    <row r="641" spans="1:16">
      <c r="A641" s="173" t="s">
        <v>756</v>
      </c>
      <c r="B641" s="174" t="s">
        <v>1721</v>
      </c>
      <c r="C641" s="175">
        <v>1.4</v>
      </c>
      <c r="D641" s="176">
        <v>1.7669999999999999</v>
      </c>
      <c r="E641" s="177">
        <v>2.1476999999999999</v>
      </c>
      <c r="F641" s="178">
        <v>1</v>
      </c>
      <c r="G641" s="156">
        <f t="shared" si="9"/>
        <v>2.1476999999999999</v>
      </c>
      <c r="H641" s="157">
        <f>ROUND(G641*'2-Calculator'!$C$27,2)</f>
        <v>11576.1</v>
      </c>
      <c r="I641" s="179" t="s">
        <v>18</v>
      </c>
      <c r="J641" s="179" t="s">
        <v>17</v>
      </c>
      <c r="K641" s="180" t="s">
        <v>151</v>
      </c>
      <c r="L641" s="181" t="s">
        <v>157</v>
      </c>
      <c r="M641" s="161"/>
      <c r="O641" s="149"/>
      <c r="P641" s="149"/>
    </row>
    <row r="642" spans="1:16">
      <c r="A642" s="150" t="s">
        <v>757</v>
      </c>
      <c r="B642" s="151" t="s">
        <v>1721</v>
      </c>
      <c r="C642" s="152">
        <v>2.11</v>
      </c>
      <c r="D642" s="153">
        <v>1.9332</v>
      </c>
      <c r="E642" s="154">
        <v>2.3496999999999999</v>
      </c>
      <c r="F642" s="155">
        <v>1</v>
      </c>
      <c r="G642" s="156">
        <f t="shared" si="9"/>
        <v>2.3496999999999999</v>
      </c>
      <c r="H642" s="157">
        <f>ROUND(G642*'2-Calculator'!$C$27,2)</f>
        <v>12664.88</v>
      </c>
      <c r="I642" s="158" t="s">
        <v>18</v>
      </c>
      <c r="J642" s="158" t="s">
        <v>17</v>
      </c>
      <c r="K642" s="159" t="s">
        <v>151</v>
      </c>
      <c r="L642" s="160" t="s">
        <v>157</v>
      </c>
      <c r="M642" s="161"/>
      <c r="O642" s="149"/>
      <c r="P642" s="149"/>
    </row>
    <row r="643" spans="1:16">
      <c r="A643" s="150" t="s">
        <v>758</v>
      </c>
      <c r="B643" s="151" t="s">
        <v>1721</v>
      </c>
      <c r="C643" s="152">
        <v>4.6500000000000004</v>
      </c>
      <c r="D643" s="153">
        <v>2.5453999999999999</v>
      </c>
      <c r="E643" s="154">
        <v>3.0939000000000001</v>
      </c>
      <c r="F643" s="155">
        <v>1</v>
      </c>
      <c r="G643" s="156">
        <f t="shared" si="9"/>
        <v>3.0939000000000001</v>
      </c>
      <c r="H643" s="157">
        <f>ROUND(G643*'2-Calculator'!$C$27,2)</f>
        <v>16676.12</v>
      </c>
      <c r="I643" s="158" t="s">
        <v>18</v>
      </c>
      <c r="J643" s="158" t="s">
        <v>17</v>
      </c>
      <c r="K643" s="159" t="s">
        <v>151</v>
      </c>
      <c r="L643" s="160" t="s">
        <v>157</v>
      </c>
      <c r="M643" s="161"/>
      <c r="O643" s="149"/>
      <c r="P643" s="149"/>
    </row>
    <row r="644" spans="1:16">
      <c r="A644" s="163" t="s">
        <v>759</v>
      </c>
      <c r="B644" s="164" t="s">
        <v>1721</v>
      </c>
      <c r="C644" s="165">
        <v>8.44</v>
      </c>
      <c r="D644" s="166">
        <v>3.4802</v>
      </c>
      <c r="E644" s="167">
        <v>4.2301000000000002</v>
      </c>
      <c r="F644" s="168">
        <v>1</v>
      </c>
      <c r="G644" s="167">
        <f t="shared" si="9"/>
        <v>4.2301000000000002</v>
      </c>
      <c r="H644" s="169">
        <f>ROUND(G644*'2-Calculator'!$C$27,2)</f>
        <v>22800.240000000002</v>
      </c>
      <c r="I644" s="170" t="s">
        <v>18</v>
      </c>
      <c r="J644" s="170" t="s">
        <v>17</v>
      </c>
      <c r="K644" s="171" t="s">
        <v>151</v>
      </c>
      <c r="L644" s="172" t="s">
        <v>157</v>
      </c>
      <c r="M644" s="161"/>
      <c r="O644" s="149"/>
      <c r="P644" s="149"/>
    </row>
    <row r="645" spans="1:16">
      <c r="A645" s="173" t="s">
        <v>1722</v>
      </c>
      <c r="B645" s="174" t="s">
        <v>1723</v>
      </c>
      <c r="C645" s="175">
        <v>3.6</v>
      </c>
      <c r="D645" s="176">
        <v>1.6395</v>
      </c>
      <c r="E645" s="177">
        <v>1.9927999999999999</v>
      </c>
      <c r="F645" s="178">
        <v>1</v>
      </c>
      <c r="G645" s="156">
        <f t="shared" si="9"/>
        <v>1.9927999999999999</v>
      </c>
      <c r="H645" s="157">
        <f>ROUND(G645*'2-Calculator'!$C$27,2)</f>
        <v>10741.19</v>
      </c>
      <c r="I645" s="179" t="s">
        <v>18</v>
      </c>
      <c r="J645" s="179" t="s">
        <v>17</v>
      </c>
      <c r="K645" s="180" t="s">
        <v>151</v>
      </c>
      <c r="L645" s="181" t="s">
        <v>157</v>
      </c>
      <c r="M645" s="161"/>
      <c r="O645" s="149"/>
      <c r="P645" s="149"/>
    </row>
    <row r="646" spans="1:16">
      <c r="A646" s="150" t="s">
        <v>1724</v>
      </c>
      <c r="B646" s="151" t="s">
        <v>1723</v>
      </c>
      <c r="C646" s="152">
        <v>4.5</v>
      </c>
      <c r="D646" s="153">
        <v>1.8472</v>
      </c>
      <c r="E646" s="154">
        <v>2.2452000000000001</v>
      </c>
      <c r="F646" s="155">
        <v>1</v>
      </c>
      <c r="G646" s="156">
        <f t="shared" si="9"/>
        <v>2.2452000000000001</v>
      </c>
      <c r="H646" s="157">
        <f>ROUND(G646*'2-Calculator'!$C$27,2)</f>
        <v>12101.63</v>
      </c>
      <c r="I646" s="158" t="s">
        <v>18</v>
      </c>
      <c r="J646" s="158" t="s">
        <v>17</v>
      </c>
      <c r="K646" s="159" t="s">
        <v>151</v>
      </c>
      <c r="L646" s="160" t="s">
        <v>157</v>
      </c>
      <c r="M646" s="161"/>
      <c r="O646" s="149"/>
      <c r="P646" s="149"/>
    </row>
    <row r="647" spans="1:16">
      <c r="A647" s="150" t="s">
        <v>1725</v>
      </c>
      <c r="B647" s="151" t="s">
        <v>1723</v>
      </c>
      <c r="C647" s="152">
        <v>6.44</v>
      </c>
      <c r="D647" s="153">
        <v>2.4184999999999999</v>
      </c>
      <c r="E647" s="154">
        <v>2.9396</v>
      </c>
      <c r="F647" s="155">
        <v>1</v>
      </c>
      <c r="G647" s="156">
        <f t="shared" si="9"/>
        <v>2.9396</v>
      </c>
      <c r="H647" s="157">
        <f>ROUND(G647*'2-Calculator'!$C$27,2)</f>
        <v>15844.44</v>
      </c>
      <c r="I647" s="158" t="s">
        <v>18</v>
      </c>
      <c r="J647" s="158" t="s">
        <v>17</v>
      </c>
      <c r="K647" s="159" t="s">
        <v>151</v>
      </c>
      <c r="L647" s="160" t="s">
        <v>157</v>
      </c>
      <c r="M647" s="161"/>
      <c r="O647" s="149"/>
      <c r="P647" s="149"/>
    </row>
    <row r="648" spans="1:16">
      <c r="A648" s="163" t="s">
        <v>1726</v>
      </c>
      <c r="B648" s="164" t="s">
        <v>1723</v>
      </c>
      <c r="C648" s="165">
        <v>10.52</v>
      </c>
      <c r="D648" s="166">
        <v>3.4580000000000002</v>
      </c>
      <c r="E648" s="167">
        <v>4.2031000000000001</v>
      </c>
      <c r="F648" s="168">
        <v>1</v>
      </c>
      <c r="G648" s="167">
        <f t="shared" si="9"/>
        <v>4.2031000000000001</v>
      </c>
      <c r="H648" s="169">
        <f>ROUND(G648*'2-Calculator'!$C$27,2)</f>
        <v>22654.71</v>
      </c>
      <c r="I648" s="170" t="s">
        <v>18</v>
      </c>
      <c r="J648" s="170" t="s">
        <v>17</v>
      </c>
      <c r="K648" s="171" t="s">
        <v>151</v>
      </c>
      <c r="L648" s="172" t="s">
        <v>157</v>
      </c>
      <c r="M648" s="161"/>
      <c r="O648" s="149"/>
      <c r="P648" s="149"/>
    </row>
    <row r="649" spans="1:16">
      <c r="A649" s="173" t="s">
        <v>1727</v>
      </c>
      <c r="B649" s="174" t="s">
        <v>1728</v>
      </c>
      <c r="C649" s="175">
        <v>1.67</v>
      </c>
      <c r="D649" s="176">
        <v>1.4876</v>
      </c>
      <c r="E649" s="177">
        <v>1.8081</v>
      </c>
      <c r="F649" s="178">
        <v>1</v>
      </c>
      <c r="G649" s="156">
        <f t="shared" si="9"/>
        <v>1.8081</v>
      </c>
      <c r="H649" s="157">
        <f>ROUND(G649*'2-Calculator'!$C$27,2)</f>
        <v>9745.66</v>
      </c>
      <c r="I649" s="179" t="s">
        <v>18</v>
      </c>
      <c r="J649" s="179" t="s">
        <v>17</v>
      </c>
      <c r="K649" s="180" t="s">
        <v>151</v>
      </c>
      <c r="L649" s="181" t="s">
        <v>157</v>
      </c>
      <c r="M649" s="161"/>
      <c r="O649" s="149"/>
      <c r="P649" s="149"/>
    </row>
    <row r="650" spans="1:16">
      <c r="A650" s="150" t="s">
        <v>1729</v>
      </c>
      <c r="B650" s="151" t="s">
        <v>1728</v>
      </c>
      <c r="C650" s="152">
        <v>2.2799999999999998</v>
      </c>
      <c r="D650" s="153">
        <v>1.6192</v>
      </c>
      <c r="E650" s="154">
        <v>1.9681</v>
      </c>
      <c r="F650" s="155">
        <v>1</v>
      </c>
      <c r="G650" s="156">
        <f t="shared" si="9"/>
        <v>1.9681</v>
      </c>
      <c r="H650" s="157">
        <f>ROUND(G650*'2-Calculator'!$C$27,2)</f>
        <v>10608.06</v>
      </c>
      <c r="I650" s="158" t="s">
        <v>18</v>
      </c>
      <c r="J650" s="158" t="s">
        <v>17</v>
      </c>
      <c r="K650" s="159" t="s">
        <v>151</v>
      </c>
      <c r="L650" s="160" t="s">
        <v>157</v>
      </c>
      <c r="M650" s="161"/>
      <c r="O650" s="149"/>
      <c r="P650" s="149"/>
    </row>
    <row r="651" spans="1:16">
      <c r="A651" s="150" t="s">
        <v>1730</v>
      </c>
      <c r="B651" s="151" t="s">
        <v>1728</v>
      </c>
      <c r="C651" s="152">
        <v>4.3</v>
      </c>
      <c r="D651" s="153">
        <v>2.1728000000000001</v>
      </c>
      <c r="E651" s="154">
        <v>2.641</v>
      </c>
      <c r="F651" s="155">
        <v>1</v>
      </c>
      <c r="G651" s="156">
        <f t="shared" si="9"/>
        <v>2.641</v>
      </c>
      <c r="H651" s="157">
        <f>ROUND(G651*'2-Calculator'!$C$27,2)</f>
        <v>14234.99</v>
      </c>
      <c r="I651" s="158" t="s">
        <v>18</v>
      </c>
      <c r="J651" s="158" t="s">
        <v>17</v>
      </c>
      <c r="K651" s="159" t="s">
        <v>151</v>
      </c>
      <c r="L651" s="160" t="s">
        <v>157</v>
      </c>
      <c r="M651" s="161"/>
      <c r="O651" s="149"/>
      <c r="P651" s="149"/>
    </row>
    <row r="652" spans="1:16">
      <c r="A652" s="163" t="s">
        <v>1731</v>
      </c>
      <c r="B652" s="164" t="s">
        <v>1728</v>
      </c>
      <c r="C652" s="165">
        <v>9.19</v>
      </c>
      <c r="D652" s="166">
        <v>3.4590999999999998</v>
      </c>
      <c r="E652" s="167">
        <v>4.2043999999999997</v>
      </c>
      <c r="F652" s="168">
        <v>1</v>
      </c>
      <c r="G652" s="167">
        <f t="shared" si="9"/>
        <v>4.2043999999999997</v>
      </c>
      <c r="H652" s="169">
        <f>ROUND(G652*'2-Calculator'!$C$27,2)</f>
        <v>22661.72</v>
      </c>
      <c r="I652" s="170" t="s">
        <v>18</v>
      </c>
      <c r="J652" s="170" t="s">
        <v>17</v>
      </c>
      <c r="K652" s="171" t="s">
        <v>151</v>
      </c>
      <c r="L652" s="172" t="s">
        <v>157</v>
      </c>
      <c r="M652" s="161"/>
      <c r="O652" s="149"/>
      <c r="P652" s="149"/>
    </row>
    <row r="653" spans="1:16">
      <c r="A653" s="173" t="s">
        <v>1732</v>
      </c>
      <c r="B653" s="174" t="s">
        <v>1733</v>
      </c>
      <c r="C653" s="175">
        <v>2.0699999999999998</v>
      </c>
      <c r="D653" s="176">
        <v>2.0182000000000002</v>
      </c>
      <c r="E653" s="177">
        <v>2.4531000000000001</v>
      </c>
      <c r="F653" s="178">
        <v>1</v>
      </c>
      <c r="G653" s="156">
        <f t="shared" si="9"/>
        <v>2.4531000000000001</v>
      </c>
      <c r="H653" s="157">
        <f>ROUND(G653*'2-Calculator'!$C$27,2)</f>
        <v>13222.21</v>
      </c>
      <c r="I653" s="179" t="s">
        <v>18</v>
      </c>
      <c r="J653" s="179" t="s">
        <v>17</v>
      </c>
      <c r="K653" s="180" t="s">
        <v>151</v>
      </c>
      <c r="L653" s="181" t="s">
        <v>157</v>
      </c>
      <c r="M653" s="161"/>
      <c r="O653" s="149"/>
      <c r="P653" s="149"/>
    </row>
    <row r="654" spans="1:16">
      <c r="A654" s="150" t="s">
        <v>1734</v>
      </c>
      <c r="B654" s="151" t="s">
        <v>1733</v>
      </c>
      <c r="C654" s="152">
        <v>3.52</v>
      </c>
      <c r="D654" s="153">
        <v>2.4176000000000002</v>
      </c>
      <c r="E654" s="154">
        <v>2.9384999999999999</v>
      </c>
      <c r="F654" s="155">
        <v>1</v>
      </c>
      <c r="G654" s="156">
        <f t="shared" si="9"/>
        <v>2.9384999999999999</v>
      </c>
      <c r="H654" s="157">
        <f>ROUND(G654*'2-Calculator'!$C$27,2)</f>
        <v>15838.52</v>
      </c>
      <c r="I654" s="158" t="s">
        <v>18</v>
      </c>
      <c r="J654" s="158" t="s">
        <v>17</v>
      </c>
      <c r="K654" s="159" t="s">
        <v>151</v>
      </c>
      <c r="L654" s="160" t="s">
        <v>157</v>
      </c>
      <c r="M654" s="161"/>
      <c r="O654" s="149"/>
      <c r="P654" s="149"/>
    </row>
    <row r="655" spans="1:16">
      <c r="A655" s="150" t="s">
        <v>1735</v>
      </c>
      <c r="B655" s="151" t="s">
        <v>1733</v>
      </c>
      <c r="C655" s="152">
        <v>5.7</v>
      </c>
      <c r="D655" s="153">
        <v>3.1497000000000002</v>
      </c>
      <c r="E655" s="154">
        <v>3.8283999999999998</v>
      </c>
      <c r="F655" s="155">
        <v>1</v>
      </c>
      <c r="G655" s="156">
        <f t="shared" si="9"/>
        <v>3.8283999999999998</v>
      </c>
      <c r="H655" s="157">
        <f>ROUND(G655*'2-Calculator'!$C$27,2)</f>
        <v>20635.080000000002</v>
      </c>
      <c r="I655" s="158" t="s">
        <v>18</v>
      </c>
      <c r="J655" s="158" t="s">
        <v>17</v>
      </c>
      <c r="K655" s="159" t="s">
        <v>151</v>
      </c>
      <c r="L655" s="160" t="s">
        <v>157</v>
      </c>
      <c r="M655" s="161"/>
      <c r="O655" s="149"/>
      <c r="P655" s="149"/>
    </row>
    <row r="656" spans="1:16">
      <c r="A656" s="163" t="s">
        <v>1736</v>
      </c>
      <c r="B656" s="164" t="s">
        <v>1733</v>
      </c>
      <c r="C656" s="165">
        <v>10.81</v>
      </c>
      <c r="D656" s="166">
        <v>4.3623000000000003</v>
      </c>
      <c r="E656" s="167">
        <v>5.3022</v>
      </c>
      <c r="F656" s="168">
        <v>1</v>
      </c>
      <c r="G656" s="167">
        <f t="shared" si="9"/>
        <v>5.3022</v>
      </c>
      <c r="H656" s="169">
        <f>ROUND(G656*'2-Calculator'!$C$27,2)</f>
        <v>28578.86</v>
      </c>
      <c r="I656" s="170" t="s">
        <v>18</v>
      </c>
      <c r="J656" s="170" t="s">
        <v>17</v>
      </c>
      <c r="K656" s="171" t="s">
        <v>151</v>
      </c>
      <c r="L656" s="172" t="s">
        <v>157</v>
      </c>
      <c r="M656" s="161"/>
      <c r="O656" s="149"/>
      <c r="P656" s="149"/>
    </row>
    <row r="657" spans="1:16">
      <c r="A657" s="173" t="s">
        <v>1737</v>
      </c>
      <c r="B657" s="174" t="s">
        <v>1738</v>
      </c>
      <c r="C657" s="175">
        <v>1.92</v>
      </c>
      <c r="D657" s="176">
        <v>1.4769000000000001</v>
      </c>
      <c r="E657" s="177">
        <v>1.7950999999999999</v>
      </c>
      <c r="F657" s="178">
        <v>1</v>
      </c>
      <c r="G657" s="156">
        <f t="shared" si="9"/>
        <v>1.7950999999999999</v>
      </c>
      <c r="H657" s="157">
        <f>ROUND(G657*'2-Calculator'!$C$27,2)</f>
        <v>9675.59</v>
      </c>
      <c r="I657" s="179" t="s">
        <v>18</v>
      </c>
      <c r="J657" s="179" t="s">
        <v>17</v>
      </c>
      <c r="K657" s="180" t="s">
        <v>151</v>
      </c>
      <c r="L657" s="181" t="s">
        <v>157</v>
      </c>
      <c r="M657" s="161"/>
      <c r="O657" s="149"/>
      <c r="P657" s="149"/>
    </row>
    <row r="658" spans="1:16">
      <c r="A658" s="150" t="s">
        <v>1739</v>
      </c>
      <c r="B658" s="151" t="s">
        <v>1738</v>
      </c>
      <c r="C658" s="152">
        <v>2.36</v>
      </c>
      <c r="D658" s="153">
        <v>1.5677000000000001</v>
      </c>
      <c r="E658" s="154">
        <v>1.9055</v>
      </c>
      <c r="F658" s="155">
        <v>1</v>
      </c>
      <c r="G658" s="156">
        <f t="shared" si="9"/>
        <v>1.9055</v>
      </c>
      <c r="H658" s="157">
        <f>ROUND(G658*'2-Calculator'!$C$27,2)</f>
        <v>10270.65</v>
      </c>
      <c r="I658" s="158" t="s">
        <v>18</v>
      </c>
      <c r="J658" s="158" t="s">
        <v>17</v>
      </c>
      <c r="K658" s="159" t="s">
        <v>151</v>
      </c>
      <c r="L658" s="160" t="s">
        <v>157</v>
      </c>
      <c r="M658" s="161"/>
      <c r="O658" s="149"/>
      <c r="P658" s="149"/>
    </row>
    <row r="659" spans="1:16">
      <c r="A659" s="150" t="s">
        <v>1740</v>
      </c>
      <c r="B659" s="151" t="s">
        <v>1738</v>
      </c>
      <c r="C659" s="152">
        <v>3.32</v>
      </c>
      <c r="D659" s="153">
        <v>2.2002000000000002</v>
      </c>
      <c r="E659" s="154">
        <v>2.6743000000000001</v>
      </c>
      <c r="F659" s="155">
        <v>1</v>
      </c>
      <c r="G659" s="156">
        <f t="shared" si="9"/>
        <v>2.6743000000000001</v>
      </c>
      <c r="H659" s="157">
        <f>ROUND(G659*'2-Calculator'!$C$27,2)</f>
        <v>14414.48</v>
      </c>
      <c r="I659" s="158" t="s">
        <v>18</v>
      </c>
      <c r="J659" s="158" t="s">
        <v>17</v>
      </c>
      <c r="K659" s="159" t="s">
        <v>151</v>
      </c>
      <c r="L659" s="160" t="s">
        <v>157</v>
      </c>
      <c r="M659" s="161"/>
      <c r="O659" s="149"/>
      <c r="P659" s="149"/>
    </row>
    <row r="660" spans="1:16">
      <c r="A660" s="163" t="s">
        <v>1741</v>
      </c>
      <c r="B660" s="164" t="s">
        <v>1738</v>
      </c>
      <c r="C660" s="165">
        <v>7.84</v>
      </c>
      <c r="D660" s="166">
        <v>2.9222000000000001</v>
      </c>
      <c r="E660" s="167">
        <v>3.5518000000000001</v>
      </c>
      <c r="F660" s="168">
        <v>1</v>
      </c>
      <c r="G660" s="167">
        <f t="shared" si="9"/>
        <v>3.5518000000000001</v>
      </c>
      <c r="H660" s="169">
        <f>ROUND(G660*'2-Calculator'!$C$27,2)</f>
        <v>19144.2</v>
      </c>
      <c r="I660" s="170" t="s">
        <v>18</v>
      </c>
      <c r="J660" s="170" t="s">
        <v>17</v>
      </c>
      <c r="K660" s="171" t="s">
        <v>151</v>
      </c>
      <c r="L660" s="172" t="s">
        <v>157</v>
      </c>
      <c r="M660" s="161"/>
      <c r="O660" s="149"/>
      <c r="P660" s="149"/>
    </row>
    <row r="661" spans="1:16">
      <c r="A661" s="173" t="s">
        <v>760</v>
      </c>
      <c r="B661" s="174" t="s">
        <v>1562</v>
      </c>
      <c r="C661" s="175">
        <v>3.04</v>
      </c>
      <c r="D661" s="176">
        <v>0.44829999999999998</v>
      </c>
      <c r="E661" s="177">
        <v>0.54490000000000005</v>
      </c>
      <c r="F661" s="178">
        <v>1</v>
      </c>
      <c r="G661" s="156">
        <f t="shared" si="9"/>
        <v>0.54490000000000005</v>
      </c>
      <c r="H661" s="157">
        <f>ROUND(G661*'2-Calculator'!$C$27,2)</f>
        <v>2937.01</v>
      </c>
      <c r="I661" s="179" t="s">
        <v>18</v>
      </c>
      <c r="J661" s="179" t="s">
        <v>17</v>
      </c>
      <c r="K661" s="180" t="s">
        <v>151</v>
      </c>
      <c r="L661" s="181" t="s">
        <v>157</v>
      </c>
      <c r="M661" s="161"/>
      <c r="O661" s="149"/>
      <c r="P661" s="149"/>
    </row>
    <row r="662" spans="1:16">
      <c r="A662" s="150" t="s">
        <v>761</v>
      </c>
      <c r="B662" s="151" t="s">
        <v>1562</v>
      </c>
      <c r="C662" s="152">
        <v>3.69</v>
      </c>
      <c r="D662" s="153">
        <v>0.56499999999999995</v>
      </c>
      <c r="E662" s="154">
        <v>0.68669999999999998</v>
      </c>
      <c r="F662" s="155">
        <v>1</v>
      </c>
      <c r="G662" s="156">
        <f t="shared" ref="G662:G725" si="10">ROUND(F662*E662,4)</f>
        <v>0.68669999999999998</v>
      </c>
      <c r="H662" s="157">
        <f>ROUND(G662*'2-Calculator'!$C$27,2)</f>
        <v>3701.31</v>
      </c>
      <c r="I662" s="158" t="s">
        <v>18</v>
      </c>
      <c r="J662" s="158" t="s">
        <v>17</v>
      </c>
      <c r="K662" s="159" t="s">
        <v>151</v>
      </c>
      <c r="L662" s="160" t="s">
        <v>157</v>
      </c>
      <c r="M662" s="161"/>
      <c r="O662" s="149"/>
      <c r="P662" s="149"/>
    </row>
    <row r="663" spans="1:16">
      <c r="A663" s="150" t="s">
        <v>762</v>
      </c>
      <c r="B663" s="151" t="s">
        <v>1562</v>
      </c>
      <c r="C663" s="152">
        <v>5.03</v>
      </c>
      <c r="D663" s="153">
        <v>0.79410000000000003</v>
      </c>
      <c r="E663" s="154">
        <v>0.96519999999999995</v>
      </c>
      <c r="F663" s="155">
        <v>1</v>
      </c>
      <c r="G663" s="156">
        <f t="shared" si="10"/>
        <v>0.96519999999999995</v>
      </c>
      <c r="H663" s="157">
        <f>ROUND(G663*'2-Calculator'!$C$27,2)</f>
        <v>5202.43</v>
      </c>
      <c r="I663" s="158" t="s">
        <v>18</v>
      </c>
      <c r="J663" s="158" t="s">
        <v>17</v>
      </c>
      <c r="K663" s="159" t="s">
        <v>151</v>
      </c>
      <c r="L663" s="160" t="s">
        <v>157</v>
      </c>
      <c r="M663" s="161"/>
      <c r="O663" s="149"/>
      <c r="P663" s="149"/>
    </row>
    <row r="664" spans="1:16">
      <c r="A664" s="163" t="s">
        <v>763</v>
      </c>
      <c r="B664" s="164" t="s">
        <v>1562</v>
      </c>
      <c r="C664" s="165">
        <v>6.48</v>
      </c>
      <c r="D664" s="166">
        <v>1.2311000000000001</v>
      </c>
      <c r="E664" s="167">
        <v>1.4964</v>
      </c>
      <c r="F664" s="168">
        <v>1</v>
      </c>
      <c r="G664" s="167">
        <f t="shared" si="10"/>
        <v>1.4964</v>
      </c>
      <c r="H664" s="169">
        <f>ROUND(G664*'2-Calculator'!$C$27,2)</f>
        <v>8065.6</v>
      </c>
      <c r="I664" s="170" t="s">
        <v>18</v>
      </c>
      <c r="J664" s="170" t="s">
        <v>17</v>
      </c>
      <c r="K664" s="171" t="s">
        <v>151</v>
      </c>
      <c r="L664" s="172" t="s">
        <v>157</v>
      </c>
      <c r="M664" s="161"/>
      <c r="O664" s="149"/>
      <c r="P664" s="149"/>
    </row>
    <row r="665" spans="1:16">
      <c r="A665" s="173" t="s">
        <v>764</v>
      </c>
      <c r="B665" s="174" t="s">
        <v>1563</v>
      </c>
      <c r="C665" s="175">
        <v>2.98</v>
      </c>
      <c r="D665" s="176">
        <v>0.48130000000000001</v>
      </c>
      <c r="E665" s="177">
        <v>0.58499999999999996</v>
      </c>
      <c r="F665" s="178">
        <v>1</v>
      </c>
      <c r="G665" s="156">
        <f t="shared" si="10"/>
        <v>0.58499999999999996</v>
      </c>
      <c r="H665" s="157">
        <f>ROUND(G665*'2-Calculator'!$C$27,2)</f>
        <v>3153.15</v>
      </c>
      <c r="I665" s="179" t="s">
        <v>18</v>
      </c>
      <c r="J665" s="179" t="s">
        <v>17</v>
      </c>
      <c r="K665" s="180" t="s">
        <v>151</v>
      </c>
      <c r="L665" s="181" t="s">
        <v>157</v>
      </c>
      <c r="M665" s="161"/>
      <c r="O665" s="149"/>
      <c r="P665" s="149"/>
    </row>
    <row r="666" spans="1:16">
      <c r="A666" s="150" t="s">
        <v>765</v>
      </c>
      <c r="B666" s="151" t="s">
        <v>1563</v>
      </c>
      <c r="C666" s="152">
        <v>3.5</v>
      </c>
      <c r="D666" s="153">
        <v>0.59040000000000004</v>
      </c>
      <c r="E666" s="154">
        <v>0.71760000000000002</v>
      </c>
      <c r="F666" s="155">
        <v>1</v>
      </c>
      <c r="G666" s="156">
        <f t="shared" si="10"/>
        <v>0.71760000000000002</v>
      </c>
      <c r="H666" s="157">
        <f>ROUND(G666*'2-Calculator'!$C$27,2)</f>
        <v>3867.86</v>
      </c>
      <c r="I666" s="158" t="s">
        <v>18</v>
      </c>
      <c r="J666" s="158" t="s">
        <v>17</v>
      </c>
      <c r="K666" s="159" t="s">
        <v>151</v>
      </c>
      <c r="L666" s="160" t="s">
        <v>157</v>
      </c>
      <c r="M666" s="161"/>
      <c r="O666" s="149"/>
      <c r="P666" s="149"/>
    </row>
    <row r="667" spans="1:16">
      <c r="A667" s="150" t="s">
        <v>766</v>
      </c>
      <c r="B667" s="151" t="s">
        <v>1563</v>
      </c>
      <c r="C667" s="152">
        <v>4.33</v>
      </c>
      <c r="D667" s="153">
        <v>0.75270000000000004</v>
      </c>
      <c r="E667" s="154">
        <v>0.91490000000000005</v>
      </c>
      <c r="F667" s="155">
        <v>1</v>
      </c>
      <c r="G667" s="156">
        <f t="shared" si="10"/>
        <v>0.91490000000000005</v>
      </c>
      <c r="H667" s="157">
        <f>ROUND(G667*'2-Calculator'!$C$27,2)</f>
        <v>4931.3100000000004</v>
      </c>
      <c r="I667" s="158" t="s">
        <v>18</v>
      </c>
      <c r="J667" s="158" t="s">
        <v>17</v>
      </c>
      <c r="K667" s="159" t="s">
        <v>151</v>
      </c>
      <c r="L667" s="160" t="s">
        <v>157</v>
      </c>
      <c r="M667" s="161"/>
      <c r="O667" s="149"/>
      <c r="P667" s="149"/>
    </row>
    <row r="668" spans="1:16">
      <c r="A668" s="163" t="s">
        <v>767</v>
      </c>
      <c r="B668" s="164" t="s">
        <v>1563</v>
      </c>
      <c r="C668" s="165">
        <v>7.43</v>
      </c>
      <c r="D668" s="166">
        <v>1.4345000000000001</v>
      </c>
      <c r="E668" s="167">
        <v>1.7436</v>
      </c>
      <c r="F668" s="168">
        <v>1</v>
      </c>
      <c r="G668" s="167">
        <f t="shared" si="10"/>
        <v>1.7436</v>
      </c>
      <c r="H668" s="169">
        <f>ROUND(G668*'2-Calculator'!$C$27,2)</f>
        <v>9398</v>
      </c>
      <c r="I668" s="170" t="s">
        <v>18</v>
      </c>
      <c r="J668" s="170" t="s">
        <v>17</v>
      </c>
      <c r="K668" s="171" t="s">
        <v>151</v>
      </c>
      <c r="L668" s="172" t="s">
        <v>157</v>
      </c>
      <c r="M668" s="161"/>
      <c r="O668" s="149"/>
      <c r="P668" s="149"/>
    </row>
    <row r="669" spans="1:16">
      <c r="A669" s="173" t="s">
        <v>768</v>
      </c>
      <c r="B669" s="174" t="s">
        <v>1742</v>
      </c>
      <c r="C669" s="175">
        <v>2.4500000000000002</v>
      </c>
      <c r="D669" s="176">
        <v>0.48399999999999999</v>
      </c>
      <c r="E669" s="177">
        <v>0.58830000000000005</v>
      </c>
      <c r="F669" s="178">
        <v>1</v>
      </c>
      <c r="G669" s="156">
        <f t="shared" si="10"/>
        <v>0.58830000000000005</v>
      </c>
      <c r="H669" s="157">
        <f>ROUND(G669*'2-Calculator'!$C$27,2)</f>
        <v>3170.94</v>
      </c>
      <c r="I669" s="179" t="s">
        <v>18</v>
      </c>
      <c r="J669" s="179" t="s">
        <v>17</v>
      </c>
      <c r="K669" s="180" t="s">
        <v>151</v>
      </c>
      <c r="L669" s="181" t="s">
        <v>157</v>
      </c>
      <c r="M669" s="161"/>
      <c r="O669" s="149"/>
      <c r="P669" s="149"/>
    </row>
    <row r="670" spans="1:16">
      <c r="A670" s="150" t="s">
        <v>769</v>
      </c>
      <c r="B670" s="151" t="s">
        <v>1742</v>
      </c>
      <c r="C670" s="152">
        <v>3.41</v>
      </c>
      <c r="D670" s="153">
        <v>0.65690000000000004</v>
      </c>
      <c r="E670" s="154">
        <v>0.7984</v>
      </c>
      <c r="F670" s="155">
        <v>1</v>
      </c>
      <c r="G670" s="156">
        <f t="shared" si="10"/>
        <v>0.7984</v>
      </c>
      <c r="H670" s="157">
        <f>ROUND(G670*'2-Calculator'!$C$27,2)</f>
        <v>4303.38</v>
      </c>
      <c r="I670" s="158" t="s">
        <v>18</v>
      </c>
      <c r="J670" s="158" t="s">
        <v>17</v>
      </c>
      <c r="K670" s="159" t="s">
        <v>151</v>
      </c>
      <c r="L670" s="160" t="s">
        <v>157</v>
      </c>
      <c r="M670" s="161"/>
      <c r="O670" s="149"/>
      <c r="P670" s="149"/>
    </row>
    <row r="671" spans="1:16">
      <c r="A671" s="150" t="s">
        <v>770</v>
      </c>
      <c r="B671" s="151" t="s">
        <v>1742</v>
      </c>
      <c r="C671" s="152">
        <v>4.84</v>
      </c>
      <c r="D671" s="153">
        <v>0.91449999999999998</v>
      </c>
      <c r="E671" s="154">
        <v>1.1114999999999999</v>
      </c>
      <c r="F671" s="155">
        <v>1</v>
      </c>
      <c r="G671" s="156">
        <f t="shared" si="10"/>
        <v>1.1114999999999999</v>
      </c>
      <c r="H671" s="157">
        <f>ROUND(G671*'2-Calculator'!$C$27,2)</f>
        <v>5990.99</v>
      </c>
      <c r="I671" s="158" t="s">
        <v>18</v>
      </c>
      <c r="J671" s="158" t="s">
        <v>17</v>
      </c>
      <c r="K671" s="159" t="s">
        <v>151</v>
      </c>
      <c r="L671" s="160" t="s">
        <v>157</v>
      </c>
      <c r="M671" s="161"/>
      <c r="O671" s="149"/>
      <c r="P671" s="149"/>
    </row>
    <row r="672" spans="1:16">
      <c r="A672" s="163" t="s">
        <v>771</v>
      </c>
      <c r="B672" s="164" t="s">
        <v>1742</v>
      </c>
      <c r="C672" s="165">
        <v>8.14</v>
      </c>
      <c r="D672" s="166">
        <v>1.5922000000000001</v>
      </c>
      <c r="E672" s="167">
        <v>1.9353</v>
      </c>
      <c r="F672" s="168">
        <v>1</v>
      </c>
      <c r="G672" s="167">
        <f t="shared" si="10"/>
        <v>1.9353</v>
      </c>
      <c r="H672" s="169">
        <f>ROUND(G672*'2-Calculator'!$C$27,2)</f>
        <v>10431.27</v>
      </c>
      <c r="I672" s="170" t="s">
        <v>18</v>
      </c>
      <c r="J672" s="170" t="s">
        <v>17</v>
      </c>
      <c r="K672" s="171" t="s">
        <v>151</v>
      </c>
      <c r="L672" s="172" t="s">
        <v>157</v>
      </c>
      <c r="M672" s="161"/>
      <c r="O672" s="149"/>
      <c r="P672" s="149"/>
    </row>
    <row r="673" spans="1:16">
      <c r="A673" s="173" t="s">
        <v>772</v>
      </c>
      <c r="B673" s="174" t="s">
        <v>1743</v>
      </c>
      <c r="C673" s="175">
        <v>3.39</v>
      </c>
      <c r="D673" s="176">
        <v>0.74829999999999997</v>
      </c>
      <c r="E673" s="177">
        <v>0.90949999999999998</v>
      </c>
      <c r="F673" s="178">
        <v>1</v>
      </c>
      <c r="G673" s="156">
        <f t="shared" si="10"/>
        <v>0.90949999999999998</v>
      </c>
      <c r="H673" s="157">
        <f>ROUND(G673*'2-Calculator'!$C$27,2)</f>
        <v>4902.21</v>
      </c>
      <c r="I673" s="179" t="s">
        <v>18</v>
      </c>
      <c r="J673" s="179" t="s">
        <v>17</v>
      </c>
      <c r="K673" s="180" t="s">
        <v>151</v>
      </c>
      <c r="L673" s="181" t="s">
        <v>157</v>
      </c>
      <c r="M673" s="161"/>
      <c r="O673" s="149"/>
      <c r="P673" s="149"/>
    </row>
    <row r="674" spans="1:16">
      <c r="A674" s="150" t="s">
        <v>773</v>
      </c>
      <c r="B674" s="151" t="s">
        <v>1743</v>
      </c>
      <c r="C674" s="152">
        <v>4.6399999999999997</v>
      </c>
      <c r="D674" s="153">
        <v>0.86919999999999997</v>
      </c>
      <c r="E674" s="154">
        <v>1.0565</v>
      </c>
      <c r="F674" s="155">
        <v>1</v>
      </c>
      <c r="G674" s="156">
        <f t="shared" si="10"/>
        <v>1.0565</v>
      </c>
      <c r="H674" s="157">
        <f>ROUND(G674*'2-Calculator'!$C$27,2)</f>
        <v>5694.54</v>
      </c>
      <c r="I674" s="158" t="s">
        <v>18</v>
      </c>
      <c r="J674" s="158" t="s">
        <v>17</v>
      </c>
      <c r="K674" s="159" t="s">
        <v>151</v>
      </c>
      <c r="L674" s="160" t="s">
        <v>157</v>
      </c>
      <c r="M674" s="161"/>
      <c r="O674" s="149"/>
      <c r="P674" s="149"/>
    </row>
    <row r="675" spans="1:16">
      <c r="A675" s="150" t="s">
        <v>774</v>
      </c>
      <c r="B675" s="151" t="s">
        <v>1743</v>
      </c>
      <c r="C675" s="152">
        <v>7.34</v>
      </c>
      <c r="D675" s="153">
        <v>1.2967</v>
      </c>
      <c r="E675" s="154">
        <v>1.5761000000000001</v>
      </c>
      <c r="F675" s="155">
        <v>1</v>
      </c>
      <c r="G675" s="156">
        <f t="shared" si="10"/>
        <v>1.5761000000000001</v>
      </c>
      <c r="H675" s="157">
        <f>ROUND(G675*'2-Calculator'!$C$27,2)</f>
        <v>8495.18</v>
      </c>
      <c r="I675" s="158" t="s">
        <v>18</v>
      </c>
      <c r="J675" s="158" t="s">
        <v>17</v>
      </c>
      <c r="K675" s="159" t="s">
        <v>151</v>
      </c>
      <c r="L675" s="160" t="s">
        <v>157</v>
      </c>
      <c r="M675" s="161"/>
      <c r="O675" s="149"/>
      <c r="P675" s="149"/>
    </row>
    <row r="676" spans="1:16">
      <c r="A676" s="163" t="s">
        <v>775</v>
      </c>
      <c r="B676" s="164" t="s">
        <v>1743</v>
      </c>
      <c r="C676" s="165">
        <v>11.49</v>
      </c>
      <c r="D676" s="166">
        <v>2.0453000000000001</v>
      </c>
      <c r="E676" s="167">
        <v>2.4860000000000002</v>
      </c>
      <c r="F676" s="168">
        <v>1</v>
      </c>
      <c r="G676" s="167">
        <f t="shared" si="10"/>
        <v>2.4860000000000002</v>
      </c>
      <c r="H676" s="169">
        <f>ROUND(G676*'2-Calculator'!$C$27,2)</f>
        <v>13399.54</v>
      </c>
      <c r="I676" s="170" t="s">
        <v>18</v>
      </c>
      <c r="J676" s="170" t="s">
        <v>17</v>
      </c>
      <c r="K676" s="171" t="s">
        <v>151</v>
      </c>
      <c r="L676" s="172" t="s">
        <v>157</v>
      </c>
      <c r="M676" s="161"/>
      <c r="O676" s="149"/>
      <c r="P676" s="149"/>
    </row>
    <row r="677" spans="1:16">
      <c r="A677" s="173" t="s">
        <v>776</v>
      </c>
      <c r="B677" s="174" t="s">
        <v>1744</v>
      </c>
      <c r="C677" s="175">
        <v>4.09</v>
      </c>
      <c r="D677" s="176">
        <v>0.65480000000000005</v>
      </c>
      <c r="E677" s="177">
        <v>0.79590000000000005</v>
      </c>
      <c r="F677" s="178">
        <v>1</v>
      </c>
      <c r="G677" s="156">
        <f t="shared" si="10"/>
        <v>0.79590000000000005</v>
      </c>
      <c r="H677" s="157">
        <f>ROUND(G677*'2-Calculator'!$C$27,2)</f>
        <v>4289.8999999999996</v>
      </c>
      <c r="I677" s="179" t="s">
        <v>18</v>
      </c>
      <c r="J677" s="179" t="s">
        <v>17</v>
      </c>
      <c r="K677" s="180" t="s">
        <v>151</v>
      </c>
      <c r="L677" s="181" t="s">
        <v>157</v>
      </c>
      <c r="M677" s="161"/>
      <c r="O677" s="149"/>
      <c r="P677" s="149"/>
    </row>
    <row r="678" spans="1:16">
      <c r="A678" s="150" t="s">
        <v>777</v>
      </c>
      <c r="B678" s="151" t="s">
        <v>1744</v>
      </c>
      <c r="C678" s="152">
        <v>5.3</v>
      </c>
      <c r="D678" s="153">
        <v>0.83909999999999996</v>
      </c>
      <c r="E678" s="154">
        <v>1.0199</v>
      </c>
      <c r="F678" s="155">
        <v>1</v>
      </c>
      <c r="G678" s="156">
        <f t="shared" si="10"/>
        <v>1.0199</v>
      </c>
      <c r="H678" s="157">
        <f>ROUND(G678*'2-Calculator'!$C$27,2)</f>
        <v>5497.26</v>
      </c>
      <c r="I678" s="158" t="s">
        <v>18</v>
      </c>
      <c r="J678" s="158" t="s">
        <v>17</v>
      </c>
      <c r="K678" s="159" t="s">
        <v>151</v>
      </c>
      <c r="L678" s="160" t="s">
        <v>157</v>
      </c>
      <c r="M678" s="161"/>
      <c r="O678" s="149"/>
      <c r="P678" s="149"/>
    </row>
    <row r="679" spans="1:16">
      <c r="A679" s="150" t="s">
        <v>778</v>
      </c>
      <c r="B679" s="151" t="s">
        <v>1744</v>
      </c>
      <c r="C679" s="152">
        <v>7.79</v>
      </c>
      <c r="D679" s="153">
        <v>1.1981999999999999</v>
      </c>
      <c r="E679" s="154">
        <v>1.4563999999999999</v>
      </c>
      <c r="F679" s="155">
        <v>1</v>
      </c>
      <c r="G679" s="156">
        <f t="shared" si="10"/>
        <v>1.4563999999999999</v>
      </c>
      <c r="H679" s="157">
        <f>ROUND(G679*'2-Calculator'!$C$27,2)</f>
        <v>7850</v>
      </c>
      <c r="I679" s="158" t="s">
        <v>18</v>
      </c>
      <c r="J679" s="158" t="s">
        <v>17</v>
      </c>
      <c r="K679" s="159" t="s">
        <v>151</v>
      </c>
      <c r="L679" s="160" t="s">
        <v>157</v>
      </c>
      <c r="M679" s="161"/>
      <c r="O679" s="149"/>
      <c r="P679" s="149"/>
    </row>
    <row r="680" spans="1:16">
      <c r="A680" s="163" t="s">
        <v>779</v>
      </c>
      <c r="B680" s="164" t="s">
        <v>1744</v>
      </c>
      <c r="C680" s="165">
        <v>12.39</v>
      </c>
      <c r="D680" s="166">
        <v>1.9220999999999999</v>
      </c>
      <c r="E680" s="167">
        <v>2.3363</v>
      </c>
      <c r="F680" s="168">
        <v>1</v>
      </c>
      <c r="G680" s="167">
        <f t="shared" si="10"/>
        <v>2.3363</v>
      </c>
      <c r="H680" s="169">
        <f>ROUND(G680*'2-Calculator'!$C$27,2)</f>
        <v>12592.66</v>
      </c>
      <c r="I680" s="170" t="s">
        <v>18</v>
      </c>
      <c r="J680" s="170" t="s">
        <v>17</v>
      </c>
      <c r="K680" s="171" t="s">
        <v>151</v>
      </c>
      <c r="L680" s="172" t="s">
        <v>157</v>
      </c>
      <c r="M680" s="161"/>
      <c r="O680" s="149"/>
      <c r="P680" s="149"/>
    </row>
    <row r="681" spans="1:16">
      <c r="A681" s="173" t="s">
        <v>780</v>
      </c>
      <c r="B681" s="174" t="s">
        <v>1564</v>
      </c>
      <c r="C681" s="175">
        <v>3.06</v>
      </c>
      <c r="D681" s="176">
        <v>0.57640000000000002</v>
      </c>
      <c r="E681" s="177">
        <v>0.7006</v>
      </c>
      <c r="F681" s="178">
        <v>1</v>
      </c>
      <c r="G681" s="156">
        <f t="shared" si="10"/>
        <v>0.7006</v>
      </c>
      <c r="H681" s="157">
        <f>ROUND(G681*'2-Calculator'!$C$27,2)</f>
        <v>3776.23</v>
      </c>
      <c r="I681" s="179" t="s">
        <v>18</v>
      </c>
      <c r="J681" s="179" t="s">
        <v>17</v>
      </c>
      <c r="K681" s="180" t="s">
        <v>151</v>
      </c>
      <c r="L681" s="181" t="s">
        <v>157</v>
      </c>
      <c r="M681" s="161"/>
      <c r="O681" s="149"/>
      <c r="P681" s="149"/>
    </row>
    <row r="682" spans="1:16">
      <c r="A682" s="150" t="s">
        <v>781</v>
      </c>
      <c r="B682" s="151" t="s">
        <v>1564</v>
      </c>
      <c r="C682" s="152">
        <v>4.12</v>
      </c>
      <c r="D682" s="153">
        <v>0.78369999999999995</v>
      </c>
      <c r="E682" s="154">
        <v>0.9526</v>
      </c>
      <c r="F682" s="155">
        <v>1</v>
      </c>
      <c r="G682" s="156">
        <f t="shared" si="10"/>
        <v>0.9526</v>
      </c>
      <c r="H682" s="157">
        <f>ROUND(G682*'2-Calculator'!$C$27,2)</f>
        <v>5134.51</v>
      </c>
      <c r="I682" s="158" t="s">
        <v>18</v>
      </c>
      <c r="J682" s="158" t="s">
        <v>17</v>
      </c>
      <c r="K682" s="159" t="s">
        <v>151</v>
      </c>
      <c r="L682" s="160" t="s">
        <v>157</v>
      </c>
      <c r="M682" s="161"/>
      <c r="O682" s="149"/>
      <c r="P682" s="149"/>
    </row>
    <row r="683" spans="1:16">
      <c r="A683" s="150" t="s">
        <v>782</v>
      </c>
      <c r="B683" s="151" t="s">
        <v>1564</v>
      </c>
      <c r="C683" s="152">
        <v>6.89</v>
      </c>
      <c r="D683" s="153">
        <v>1.2329000000000001</v>
      </c>
      <c r="E683" s="154">
        <v>1.4985999999999999</v>
      </c>
      <c r="F683" s="155">
        <v>1</v>
      </c>
      <c r="G683" s="156">
        <f t="shared" si="10"/>
        <v>1.4985999999999999</v>
      </c>
      <c r="H683" s="157">
        <f>ROUND(G683*'2-Calculator'!$C$27,2)</f>
        <v>8077.45</v>
      </c>
      <c r="I683" s="158" t="s">
        <v>18</v>
      </c>
      <c r="J683" s="158" t="s">
        <v>17</v>
      </c>
      <c r="K683" s="159" t="s">
        <v>151</v>
      </c>
      <c r="L683" s="160" t="s">
        <v>157</v>
      </c>
      <c r="M683" s="161"/>
      <c r="O683" s="149"/>
      <c r="P683" s="149"/>
    </row>
    <row r="684" spans="1:16">
      <c r="A684" s="163" t="s">
        <v>783</v>
      </c>
      <c r="B684" s="164" t="s">
        <v>1564</v>
      </c>
      <c r="C684" s="165">
        <v>12.63</v>
      </c>
      <c r="D684" s="166">
        <v>2.6086</v>
      </c>
      <c r="E684" s="167">
        <v>3.1707000000000001</v>
      </c>
      <c r="F684" s="168">
        <v>1</v>
      </c>
      <c r="G684" s="167">
        <f t="shared" si="10"/>
        <v>3.1707000000000001</v>
      </c>
      <c r="H684" s="169">
        <f>ROUND(G684*'2-Calculator'!$C$27,2)</f>
        <v>17090.07</v>
      </c>
      <c r="I684" s="170" t="s">
        <v>18</v>
      </c>
      <c r="J684" s="170" t="s">
        <v>17</v>
      </c>
      <c r="K684" s="171" t="s">
        <v>151</v>
      </c>
      <c r="L684" s="172" t="s">
        <v>157</v>
      </c>
      <c r="M684" s="161"/>
      <c r="O684" s="149"/>
      <c r="P684" s="149"/>
    </row>
    <row r="685" spans="1:16">
      <c r="A685" s="173" t="s">
        <v>784</v>
      </c>
      <c r="B685" s="174" t="s">
        <v>1745</v>
      </c>
      <c r="C685" s="175">
        <v>3.03</v>
      </c>
      <c r="D685" s="176">
        <v>0.57820000000000005</v>
      </c>
      <c r="E685" s="177">
        <v>0.70279999999999998</v>
      </c>
      <c r="F685" s="178">
        <v>1</v>
      </c>
      <c r="G685" s="156">
        <f t="shared" si="10"/>
        <v>0.70279999999999998</v>
      </c>
      <c r="H685" s="157">
        <f>ROUND(G685*'2-Calculator'!$C$27,2)</f>
        <v>3788.09</v>
      </c>
      <c r="I685" s="179" t="s">
        <v>18</v>
      </c>
      <c r="J685" s="179" t="s">
        <v>17</v>
      </c>
      <c r="K685" s="180" t="s">
        <v>151</v>
      </c>
      <c r="L685" s="181" t="s">
        <v>157</v>
      </c>
      <c r="M685" s="161"/>
      <c r="O685" s="149"/>
      <c r="P685" s="149"/>
    </row>
    <row r="686" spans="1:16">
      <c r="A686" s="150" t="s">
        <v>785</v>
      </c>
      <c r="B686" s="151" t="s">
        <v>1745</v>
      </c>
      <c r="C686" s="152">
        <v>3.84</v>
      </c>
      <c r="D686" s="153">
        <v>0.73180000000000001</v>
      </c>
      <c r="E686" s="154">
        <v>0.88949999999999996</v>
      </c>
      <c r="F686" s="155">
        <v>1</v>
      </c>
      <c r="G686" s="156">
        <f t="shared" si="10"/>
        <v>0.88949999999999996</v>
      </c>
      <c r="H686" s="157">
        <f>ROUND(G686*'2-Calculator'!$C$27,2)</f>
        <v>4794.41</v>
      </c>
      <c r="I686" s="158" t="s">
        <v>18</v>
      </c>
      <c r="J686" s="158" t="s">
        <v>17</v>
      </c>
      <c r="K686" s="159" t="s">
        <v>151</v>
      </c>
      <c r="L686" s="160" t="s">
        <v>157</v>
      </c>
      <c r="M686" s="161"/>
      <c r="O686" s="149"/>
      <c r="P686" s="149"/>
    </row>
    <row r="687" spans="1:16">
      <c r="A687" s="150" t="s">
        <v>786</v>
      </c>
      <c r="B687" s="151" t="s">
        <v>1745</v>
      </c>
      <c r="C687" s="152">
        <v>5.0599999999999996</v>
      </c>
      <c r="D687" s="153">
        <v>0.98009999999999997</v>
      </c>
      <c r="E687" s="154">
        <v>1.1913</v>
      </c>
      <c r="F687" s="155">
        <v>1</v>
      </c>
      <c r="G687" s="156">
        <f t="shared" si="10"/>
        <v>1.1913</v>
      </c>
      <c r="H687" s="157">
        <f>ROUND(G687*'2-Calculator'!$C$27,2)</f>
        <v>6421.11</v>
      </c>
      <c r="I687" s="158" t="s">
        <v>18</v>
      </c>
      <c r="J687" s="158" t="s">
        <v>17</v>
      </c>
      <c r="K687" s="159" t="s">
        <v>151</v>
      </c>
      <c r="L687" s="160" t="s">
        <v>157</v>
      </c>
      <c r="M687" s="161"/>
      <c r="O687" s="149"/>
      <c r="P687" s="149"/>
    </row>
    <row r="688" spans="1:16">
      <c r="A688" s="163" t="s">
        <v>787</v>
      </c>
      <c r="B688" s="164" t="s">
        <v>1745</v>
      </c>
      <c r="C688" s="165">
        <v>8.8000000000000007</v>
      </c>
      <c r="D688" s="166">
        <v>1.7306999999999999</v>
      </c>
      <c r="E688" s="167">
        <v>2.1036000000000001</v>
      </c>
      <c r="F688" s="168">
        <v>1</v>
      </c>
      <c r="G688" s="167">
        <f t="shared" si="10"/>
        <v>2.1036000000000001</v>
      </c>
      <c r="H688" s="169">
        <f>ROUND(G688*'2-Calculator'!$C$27,2)</f>
        <v>11338.4</v>
      </c>
      <c r="I688" s="170" t="s">
        <v>18</v>
      </c>
      <c r="J688" s="170" t="s">
        <v>17</v>
      </c>
      <c r="K688" s="171" t="s">
        <v>151</v>
      </c>
      <c r="L688" s="172" t="s">
        <v>157</v>
      </c>
      <c r="M688" s="161"/>
      <c r="O688" s="149"/>
      <c r="P688" s="149"/>
    </row>
    <row r="689" spans="1:16">
      <c r="A689" s="173" t="s">
        <v>788</v>
      </c>
      <c r="B689" s="174" t="s">
        <v>1746</v>
      </c>
      <c r="C689" s="175">
        <v>2.92</v>
      </c>
      <c r="D689" s="176">
        <v>0.505</v>
      </c>
      <c r="E689" s="177">
        <v>0.61380000000000001</v>
      </c>
      <c r="F689" s="178">
        <v>1</v>
      </c>
      <c r="G689" s="156">
        <f t="shared" si="10"/>
        <v>0.61380000000000001</v>
      </c>
      <c r="H689" s="157">
        <f>ROUND(G689*'2-Calculator'!$C$27,2)</f>
        <v>3308.38</v>
      </c>
      <c r="I689" s="179" t="s">
        <v>18</v>
      </c>
      <c r="J689" s="179" t="s">
        <v>17</v>
      </c>
      <c r="K689" s="180" t="s">
        <v>151</v>
      </c>
      <c r="L689" s="181" t="s">
        <v>157</v>
      </c>
      <c r="M689" s="161"/>
      <c r="O689" s="149"/>
      <c r="P689" s="149"/>
    </row>
    <row r="690" spans="1:16">
      <c r="A690" s="150" t="s">
        <v>789</v>
      </c>
      <c r="B690" s="151" t="s">
        <v>1746</v>
      </c>
      <c r="C690" s="152">
        <v>4.7300000000000004</v>
      </c>
      <c r="D690" s="153">
        <v>0.72040000000000004</v>
      </c>
      <c r="E690" s="154">
        <v>0.87560000000000004</v>
      </c>
      <c r="F690" s="155">
        <v>1</v>
      </c>
      <c r="G690" s="156">
        <f t="shared" si="10"/>
        <v>0.87560000000000004</v>
      </c>
      <c r="H690" s="157">
        <f>ROUND(G690*'2-Calculator'!$C$27,2)</f>
        <v>4719.4799999999996</v>
      </c>
      <c r="I690" s="158" t="s">
        <v>18</v>
      </c>
      <c r="J690" s="158" t="s">
        <v>17</v>
      </c>
      <c r="K690" s="159" t="s">
        <v>151</v>
      </c>
      <c r="L690" s="160" t="s">
        <v>157</v>
      </c>
      <c r="M690" s="161"/>
      <c r="O690" s="149"/>
      <c r="P690" s="149"/>
    </row>
    <row r="691" spans="1:16">
      <c r="A691" s="150" t="s">
        <v>790</v>
      </c>
      <c r="B691" s="151" t="s">
        <v>1746</v>
      </c>
      <c r="C691" s="152">
        <v>6.8</v>
      </c>
      <c r="D691" s="153">
        <v>1.0521</v>
      </c>
      <c r="E691" s="154">
        <v>1.2787999999999999</v>
      </c>
      <c r="F691" s="155">
        <v>1</v>
      </c>
      <c r="G691" s="156">
        <f t="shared" si="10"/>
        <v>1.2787999999999999</v>
      </c>
      <c r="H691" s="157">
        <f>ROUND(G691*'2-Calculator'!$C$27,2)</f>
        <v>6892.73</v>
      </c>
      <c r="I691" s="158" t="s">
        <v>18</v>
      </c>
      <c r="J691" s="158" t="s">
        <v>17</v>
      </c>
      <c r="K691" s="159" t="s">
        <v>151</v>
      </c>
      <c r="L691" s="160" t="s">
        <v>157</v>
      </c>
      <c r="M691" s="161"/>
      <c r="O691" s="149"/>
      <c r="P691" s="149"/>
    </row>
    <row r="692" spans="1:16">
      <c r="A692" s="163" t="s">
        <v>791</v>
      </c>
      <c r="B692" s="164" t="s">
        <v>1746</v>
      </c>
      <c r="C692" s="165">
        <v>10.19</v>
      </c>
      <c r="D692" s="166">
        <v>1.8811</v>
      </c>
      <c r="E692" s="167">
        <v>2.2864</v>
      </c>
      <c r="F692" s="168">
        <v>1</v>
      </c>
      <c r="G692" s="167">
        <f t="shared" si="10"/>
        <v>2.2864</v>
      </c>
      <c r="H692" s="169">
        <f>ROUND(G692*'2-Calculator'!$C$27,2)</f>
        <v>12323.7</v>
      </c>
      <c r="I692" s="170" t="s">
        <v>18</v>
      </c>
      <c r="J692" s="170" t="s">
        <v>17</v>
      </c>
      <c r="K692" s="171" t="s">
        <v>151</v>
      </c>
      <c r="L692" s="172" t="s">
        <v>157</v>
      </c>
      <c r="M692" s="161"/>
      <c r="O692" s="149"/>
      <c r="P692" s="149"/>
    </row>
    <row r="693" spans="1:16">
      <c r="A693" s="173" t="s">
        <v>792</v>
      </c>
      <c r="B693" s="174" t="s">
        <v>1747</v>
      </c>
      <c r="C693" s="175">
        <v>2.58</v>
      </c>
      <c r="D693" s="176">
        <v>0.45760000000000001</v>
      </c>
      <c r="E693" s="177">
        <v>0.55620000000000003</v>
      </c>
      <c r="F693" s="178">
        <v>1</v>
      </c>
      <c r="G693" s="156">
        <f t="shared" si="10"/>
        <v>0.55620000000000003</v>
      </c>
      <c r="H693" s="157">
        <f>ROUND(G693*'2-Calculator'!$C$27,2)</f>
        <v>2997.92</v>
      </c>
      <c r="I693" s="179" t="s">
        <v>18</v>
      </c>
      <c r="J693" s="179" t="s">
        <v>17</v>
      </c>
      <c r="K693" s="180" t="s">
        <v>151</v>
      </c>
      <c r="L693" s="181" t="s">
        <v>157</v>
      </c>
      <c r="M693" s="161"/>
      <c r="O693" s="149"/>
      <c r="P693" s="149"/>
    </row>
    <row r="694" spans="1:16">
      <c r="A694" s="150" t="s">
        <v>793</v>
      </c>
      <c r="B694" s="151" t="s">
        <v>1747</v>
      </c>
      <c r="C694" s="152">
        <v>3.62</v>
      </c>
      <c r="D694" s="153">
        <v>0.58779999999999999</v>
      </c>
      <c r="E694" s="154">
        <v>0.71450000000000002</v>
      </c>
      <c r="F694" s="155">
        <v>1</v>
      </c>
      <c r="G694" s="156">
        <f t="shared" si="10"/>
        <v>0.71450000000000002</v>
      </c>
      <c r="H694" s="157">
        <f>ROUND(G694*'2-Calculator'!$C$27,2)</f>
        <v>3851.16</v>
      </c>
      <c r="I694" s="158" t="s">
        <v>18</v>
      </c>
      <c r="J694" s="158" t="s">
        <v>17</v>
      </c>
      <c r="K694" s="159" t="s">
        <v>151</v>
      </c>
      <c r="L694" s="160" t="s">
        <v>157</v>
      </c>
      <c r="M694" s="161"/>
      <c r="O694" s="149"/>
      <c r="P694" s="149"/>
    </row>
    <row r="695" spans="1:16">
      <c r="A695" s="150" t="s">
        <v>794</v>
      </c>
      <c r="B695" s="151" t="s">
        <v>1747</v>
      </c>
      <c r="C695" s="152">
        <v>5.48</v>
      </c>
      <c r="D695" s="153">
        <v>0.90890000000000004</v>
      </c>
      <c r="E695" s="154">
        <v>1.1047</v>
      </c>
      <c r="F695" s="155">
        <v>1</v>
      </c>
      <c r="G695" s="156">
        <f t="shared" si="10"/>
        <v>1.1047</v>
      </c>
      <c r="H695" s="157">
        <f>ROUND(G695*'2-Calculator'!$C$27,2)</f>
        <v>5954.33</v>
      </c>
      <c r="I695" s="158" t="s">
        <v>18</v>
      </c>
      <c r="J695" s="158" t="s">
        <v>17</v>
      </c>
      <c r="K695" s="159" t="s">
        <v>151</v>
      </c>
      <c r="L695" s="160" t="s">
        <v>157</v>
      </c>
      <c r="M695" s="161"/>
      <c r="O695" s="149"/>
      <c r="P695" s="149"/>
    </row>
    <row r="696" spans="1:16">
      <c r="A696" s="163" t="s">
        <v>795</v>
      </c>
      <c r="B696" s="164" t="s">
        <v>1747</v>
      </c>
      <c r="C696" s="165">
        <v>8.7899999999999991</v>
      </c>
      <c r="D696" s="166">
        <v>1.5982000000000001</v>
      </c>
      <c r="E696" s="167">
        <v>1.9426000000000001</v>
      </c>
      <c r="F696" s="168">
        <v>1</v>
      </c>
      <c r="G696" s="167">
        <f t="shared" si="10"/>
        <v>1.9426000000000001</v>
      </c>
      <c r="H696" s="169">
        <f>ROUND(G696*'2-Calculator'!$C$27,2)</f>
        <v>10470.61</v>
      </c>
      <c r="I696" s="170" t="s">
        <v>18</v>
      </c>
      <c r="J696" s="170" t="s">
        <v>17</v>
      </c>
      <c r="K696" s="171" t="s">
        <v>151</v>
      </c>
      <c r="L696" s="172" t="s">
        <v>157</v>
      </c>
      <c r="M696" s="161"/>
      <c r="O696" s="149"/>
      <c r="P696" s="149"/>
    </row>
    <row r="697" spans="1:16">
      <c r="A697" s="173" t="s">
        <v>796</v>
      </c>
      <c r="B697" s="174" t="s">
        <v>1748</v>
      </c>
      <c r="C697" s="175">
        <v>3.65</v>
      </c>
      <c r="D697" s="176">
        <v>1.3454999999999999</v>
      </c>
      <c r="E697" s="177">
        <v>1.6354</v>
      </c>
      <c r="F697" s="178">
        <v>1</v>
      </c>
      <c r="G697" s="156">
        <f t="shared" si="10"/>
        <v>1.6354</v>
      </c>
      <c r="H697" s="157">
        <f>ROUND(G697*'2-Calculator'!$C$27,2)</f>
        <v>8814.81</v>
      </c>
      <c r="I697" s="179" t="s">
        <v>18</v>
      </c>
      <c r="J697" s="179" t="s">
        <v>17</v>
      </c>
      <c r="K697" s="180" t="s">
        <v>151</v>
      </c>
      <c r="L697" s="181" t="s">
        <v>157</v>
      </c>
      <c r="M697" s="161"/>
      <c r="O697" s="149"/>
      <c r="P697" s="149"/>
    </row>
    <row r="698" spans="1:16">
      <c r="A698" s="150" t="s">
        <v>797</v>
      </c>
      <c r="B698" s="151" t="s">
        <v>1748</v>
      </c>
      <c r="C698" s="152">
        <v>6.81</v>
      </c>
      <c r="D698" s="153">
        <v>1.6483000000000001</v>
      </c>
      <c r="E698" s="154">
        <v>2.0034999999999998</v>
      </c>
      <c r="F698" s="155">
        <v>1</v>
      </c>
      <c r="G698" s="156">
        <f t="shared" si="10"/>
        <v>2.0034999999999998</v>
      </c>
      <c r="H698" s="157">
        <f>ROUND(G698*'2-Calculator'!$C$27,2)</f>
        <v>10798.87</v>
      </c>
      <c r="I698" s="158" t="s">
        <v>18</v>
      </c>
      <c r="J698" s="158" t="s">
        <v>17</v>
      </c>
      <c r="K698" s="159" t="s">
        <v>151</v>
      </c>
      <c r="L698" s="160" t="s">
        <v>157</v>
      </c>
      <c r="M698" s="161"/>
      <c r="O698" s="149"/>
      <c r="P698" s="149"/>
    </row>
    <row r="699" spans="1:16">
      <c r="A699" s="150" t="s">
        <v>798</v>
      </c>
      <c r="B699" s="151" t="s">
        <v>1748</v>
      </c>
      <c r="C699" s="152">
        <v>12.74</v>
      </c>
      <c r="D699" s="153">
        <v>2.6021000000000001</v>
      </c>
      <c r="E699" s="154">
        <v>3.1627999999999998</v>
      </c>
      <c r="F699" s="155">
        <v>1</v>
      </c>
      <c r="G699" s="156">
        <f t="shared" si="10"/>
        <v>3.1627999999999998</v>
      </c>
      <c r="H699" s="157">
        <f>ROUND(G699*'2-Calculator'!$C$27,2)</f>
        <v>17047.490000000002</v>
      </c>
      <c r="I699" s="158" t="s">
        <v>18</v>
      </c>
      <c r="J699" s="158" t="s">
        <v>17</v>
      </c>
      <c r="K699" s="159" t="s">
        <v>151</v>
      </c>
      <c r="L699" s="160" t="s">
        <v>157</v>
      </c>
      <c r="M699" s="161"/>
      <c r="O699" s="149"/>
      <c r="P699" s="149"/>
    </row>
    <row r="700" spans="1:16">
      <c r="A700" s="163" t="s">
        <v>799</v>
      </c>
      <c r="B700" s="164" t="s">
        <v>1748</v>
      </c>
      <c r="C700" s="165">
        <v>23.92</v>
      </c>
      <c r="D700" s="166">
        <v>4.9116999999999997</v>
      </c>
      <c r="E700" s="167">
        <v>5.97</v>
      </c>
      <c r="F700" s="168">
        <v>1</v>
      </c>
      <c r="G700" s="167">
        <f t="shared" si="10"/>
        <v>5.97</v>
      </c>
      <c r="H700" s="169">
        <f>ROUND(G700*'2-Calculator'!$C$27,2)</f>
        <v>32178.3</v>
      </c>
      <c r="I700" s="170" t="s">
        <v>18</v>
      </c>
      <c r="J700" s="170" t="s">
        <v>17</v>
      </c>
      <c r="K700" s="171" t="s">
        <v>151</v>
      </c>
      <c r="L700" s="172" t="s">
        <v>157</v>
      </c>
      <c r="M700" s="161"/>
      <c r="O700" s="149"/>
      <c r="P700" s="149"/>
    </row>
    <row r="701" spans="1:16">
      <c r="A701" s="173" t="s">
        <v>800</v>
      </c>
      <c r="B701" s="174" t="s">
        <v>1565</v>
      </c>
      <c r="C701" s="175">
        <v>1.63</v>
      </c>
      <c r="D701" s="176">
        <v>1.2090000000000001</v>
      </c>
      <c r="E701" s="177">
        <v>1.4695</v>
      </c>
      <c r="F701" s="178">
        <v>1</v>
      </c>
      <c r="G701" s="156">
        <f t="shared" si="10"/>
        <v>1.4695</v>
      </c>
      <c r="H701" s="157">
        <f>ROUND(G701*'2-Calculator'!$C$27,2)</f>
        <v>7920.61</v>
      </c>
      <c r="I701" s="179" t="s">
        <v>18</v>
      </c>
      <c r="J701" s="179" t="s">
        <v>17</v>
      </c>
      <c r="K701" s="180" t="s">
        <v>151</v>
      </c>
      <c r="L701" s="181" t="s">
        <v>157</v>
      </c>
      <c r="M701" s="161"/>
      <c r="O701" s="149"/>
      <c r="P701" s="149"/>
    </row>
    <row r="702" spans="1:16">
      <c r="A702" s="150" t="s">
        <v>801</v>
      </c>
      <c r="B702" s="151" t="s">
        <v>1565</v>
      </c>
      <c r="C702" s="152">
        <v>1.99</v>
      </c>
      <c r="D702" s="153">
        <v>1.6694</v>
      </c>
      <c r="E702" s="154">
        <v>2.0291000000000001</v>
      </c>
      <c r="F702" s="155">
        <v>1</v>
      </c>
      <c r="G702" s="156">
        <f t="shared" si="10"/>
        <v>2.0291000000000001</v>
      </c>
      <c r="H702" s="157">
        <f>ROUND(G702*'2-Calculator'!$C$27,2)</f>
        <v>10936.85</v>
      </c>
      <c r="I702" s="158" t="s">
        <v>18</v>
      </c>
      <c r="J702" s="158" t="s">
        <v>17</v>
      </c>
      <c r="K702" s="159" t="s">
        <v>151</v>
      </c>
      <c r="L702" s="160" t="s">
        <v>157</v>
      </c>
      <c r="M702" s="161"/>
      <c r="O702" s="149"/>
      <c r="P702" s="149"/>
    </row>
    <row r="703" spans="1:16">
      <c r="A703" s="150" t="s">
        <v>802</v>
      </c>
      <c r="B703" s="151" t="s">
        <v>1565</v>
      </c>
      <c r="C703" s="152">
        <v>5.62</v>
      </c>
      <c r="D703" s="153">
        <v>1.9714</v>
      </c>
      <c r="E703" s="154">
        <v>2.3961999999999999</v>
      </c>
      <c r="F703" s="155">
        <v>1</v>
      </c>
      <c r="G703" s="156">
        <f t="shared" si="10"/>
        <v>2.3961999999999999</v>
      </c>
      <c r="H703" s="157">
        <f>ROUND(G703*'2-Calculator'!$C$27,2)</f>
        <v>12915.52</v>
      </c>
      <c r="I703" s="158" t="s">
        <v>18</v>
      </c>
      <c r="J703" s="158" t="s">
        <v>17</v>
      </c>
      <c r="K703" s="159" t="s">
        <v>151</v>
      </c>
      <c r="L703" s="160" t="s">
        <v>157</v>
      </c>
      <c r="M703" s="161"/>
      <c r="O703" s="149"/>
      <c r="P703" s="149"/>
    </row>
    <row r="704" spans="1:16">
      <c r="A704" s="163" t="s">
        <v>803</v>
      </c>
      <c r="B704" s="164" t="s">
        <v>1565</v>
      </c>
      <c r="C704" s="165">
        <v>9.42</v>
      </c>
      <c r="D704" s="166">
        <v>3.4300999999999999</v>
      </c>
      <c r="E704" s="167">
        <v>4.1692</v>
      </c>
      <c r="F704" s="168">
        <v>1</v>
      </c>
      <c r="G704" s="167">
        <f t="shared" si="10"/>
        <v>4.1692</v>
      </c>
      <c r="H704" s="169">
        <f>ROUND(G704*'2-Calculator'!$C$27,2)</f>
        <v>22471.99</v>
      </c>
      <c r="I704" s="170" t="s">
        <v>18</v>
      </c>
      <c r="J704" s="170" t="s">
        <v>17</v>
      </c>
      <c r="K704" s="171" t="s">
        <v>151</v>
      </c>
      <c r="L704" s="172" t="s">
        <v>157</v>
      </c>
      <c r="M704" s="161"/>
      <c r="O704" s="149"/>
      <c r="P704" s="149"/>
    </row>
    <row r="705" spans="1:16">
      <c r="A705" s="173" t="s">
        <v>804</v>
      </c>
      <c r="B705" s="174" t="s">
        <v>1566</v>
      </c>
      <c r="C705" s="175">
        <v>2.0499999999999998</v>
      </c>
      <c r="D705" s="176">
        <v>1.0532999999999999</v>
      </c>
      <c r="E705" s="177">
        <v>1.2803</v>
      </c>
      <c r="F705" s="178">
        <v>1</v>
      </c>
      <c r="G705" s="156">
        <f t="shared" si="10"/>
        <v>1.2803</v>
      </c>
      <c r="H705" s="157">
        <f>ROUND(G705*'2-Calculator'!$C$27,2)</f>
        <v>6900.82</v>
      </c>
      <c r="I705" s="179" t="s">
        <v>18</v>
      </c>
      <c r="J705" s="179" t="s">
        <v>17</v>
      </c>
      <c r="K705" s="180" t="s">
        <v>151</v>
      </c>
      <c r="L705" s="181" t="s">
        <v>157</v>
      </c>
      <c r="M705" s="161"/>
      <c r="O705" s="149"/>
      <c r="P705" s="149"/>
    </row>
    <row r="706" spans="1:16">
      <c r="A706" s="150" t="s">
        <v>805</v>
      </c>
      <c r="B706" s="151" t="s">
        <v>1566</v>
      </c>
      <c r="C706" s="152">
        <v>3.18</v>
      </c>
      <c r="D706" s="153">
        <v>1.9039999999999999</v>
      </c>
      <c r="E706" s="154">
        <v>2.3142999999999998</v>
      </c>
      <c r="F706" s="155">
        <v>1</v>
      </c>
      <c r="G706" s="156">
        <f t="shared" si="10"/>
        <v>2.3142999999999998</v>
      </c>
      <c r="H706" s="157">
        <f>ROUND(G706*'2-Calculator'!$C$27,2)</f>
        <v>12474.08</v>
      </c>
      <c r="I706" s="158" t="s">
        <v>18</v>
      </c>
      <c r="J706" s="158" t="s">
        <v>17</v>
      </c>
      <c r="K706" s="159" t="s">
        <v>151</v>
      </c>
      <c r="L706" s="160" t="s">
        <v>157</v>
      </c>
      <c r="M706" s="161"/>
      <c r="O706" s="149"/>
      <c r="P706" s="149"/>
    </row>
    <row r="707" spans="1:16">
      <c r="A707" s="150" t="s">
        <v>806</v>
      </c>
      <c r="B707" s="151" t="s">
        <v>1566</v>
      </c>
      <c r="C707" s="152">
        <v>4.62</v>
      </c>
      <c r="D707" s="153">
        <v>2.4243000000000001</v>
      </c>
      <c r="E707" s="154">
        <v>2.9466999999999999</v>
      </c>
      <c r="F707" s="155">
        <v>1</v>
      </c>
      <c r="G707" s="156">
        <f t="shared" si="10"/>
        <v>2.9466999999999999</v>
      </c>
      <c r="H707" s="157">
        <f>ROUND(G707*'2-Calculator'!$C$27,2)</f>
        <v>15882.71</v>
      </c>
      <c r="I707" s="158" t="s">
        <v>18</v>
      </c>
      <c r="J707" s="158" t="s">
        <v>17</v>
      </c>
      <c r="K707" s="159" t="s">
        <v>151</v>
      </c>
      <c r="L707" s="160" t="s">
        <v>157</v>
      </c>
      <c r="M707" s="161"/>
      <c r="O707" s="149"/>
      <c r="P707" s="149"/>
    </row>
    <row r="708" spans="1:16">
      <c r="A708" s="163" t="s">
        <v>807</v>
      </c>
      <c r="B708" s="164" t="s">
        <v>1566</v>
      </c>
      <c r="C708" s="165">
        <v>12.53</v>
      </c>
      <c r="D708" s="166">
        <v>3.0973000000000002</v>
      </c>
      <c r="E708" s="167">
        <v>3.7646999999999999</v>
      </c>
      <c r="F708" s="168">
        <v>1</v>
      </c>
      <c r="G708" s="167">
        <f t="shared" si="10"/>
        <v>3.7646999999999999</v>
      </c>
      <c r="H708" s="169">
        <f>ROUND(G708*'2-Calculator'!$C$27,2)</f>
        <v>20291.73</v>
      </c>
      <c r="I708" s="170" t="s">
        <v>18</v>
      </c>
      <c r="J708" s="170" t="s">
        <v>17</v>
      </c>
      <c r="K708" s="171" t="s">
        <v>151</v>
      </c>
      <c r="L708" s="172" t="s">
        <v>157</v>
      </c>
      <c r="M708" s="161"/>
      <c r="O708" s="149"/>
      <c r="P708" s="149"/>
    </row>
    <row r="709" spans="1:16">
      <c r="A709" s="173" t="s">
        <v>808</v>
      </c>
      <c r="B709" s="174" t="s">
        <v>1749</v>
      </c>
      <c r="C709" s="175">
        <v>3.08</v>
      </c>
      <c r="D709" s="176">
        <v>0.73140000000000005</v>
      </c>
      <c r="E709" s="177">
        <v>0.88900000000000001</v>
      </c>
      <c r="F709" s="178">
        <v>1</v>
      </c>
      <c r="G709" s="156">
        <f t="shared" si="10"/>
        <v>0.88900000000000001</v>
      </c>
      <c r="H709" s="157">
        <f>ROUND(G709*'2-Calculator'!$C$27,2)</f>
        <v>4791.71</v>
      </c>
      <c r="I709" s="179" t="s">
        <v>18</v>
      </c>
      <c r="J709" s="179" t="s">
        <v>17</v>
      </c>
      <c r="K709" s="180" t="s">
        <v>151</v>
      </c>
      <c r="L709" s="181" t="s">
        <v>157</v>
      </c>
      <c r="M709" s="161"/>
      <c r="O709" s="149"/>
      <c r="P709" s="149"/>
    </row>
    <row r="710" spans="1:16">
      <c r="A710" s="150" t="s">
        <v>809</v>
      </c>
      <c r="B710" s="151" t="s">
        <v>1749</v>
      </c>
      <c r="C710" s="152">
        <v>4.87</v>
      </c>
      <c r="D710" s="153">
        <v>1.0141</v>
      </c>
      <c r="E710" s="154">
        <v>1.2325999999999999</v>
      </c>
      <c r="F710" s="155">
        <v>1</v>
      </c>
      <c r="G710" s="156">
        <f t="shared" si="10"/>
        <v>1.2325999999999999</v>
      </c>
      <c r="H710" s="157">
        <f>ROUND(G710*'2-Calculator'!$C$27,2)</f>
        <v>6643.71</v>
      </c>
      <c r="I710" s="158" t="s">
        <v>18</v>
      </c>
      <c r="J710" s="158" t="s">
        <v>17</v>
      </c>
      <c r="K710" s="159" t="s">
        <v>151</v>
      </c>
      <c r="L710" s="160" t="s">
        <v>157</v>
      </c>
      <c r="M710" s="161"/>
      <c r="O710" s="149"/>
      <c r="P710" s="149"/>
    </row>
    <row r="711" spans="1:16">
      <c r="A711" s="150" t="s">
        <v>810</v>
      </c>
      <c r="B711" s="151" t="s">
        <v>1749</v>
      </c>
      <c r="C711" s="152">
        <v>8.3000000000000007</v>
      </c>
      <c r="D711" s="153">
        <v>1.6208</v>
      </c>
      <c r="E711" s="154">
        <v>1.97</v>
      </c>
      <c r="F711" s="155">
        <v>1</v>
      </c>
      <c r="G711" s="156">
        <f t="shared" si="10"/>
        <v>1.97</v>
      </c>
      <c r="H711" s="157">
        <f>ROUND(G711*'2-Calculator'!$C$27,2)</f>
        <v>10618.3</v>
      </c>
      <c r="I711" s="158" t="s">
        <v>18</v>
      </c>
      <c r="J711" s="158" t="s">
        <v>17</v>
      </c>
      <c r="K711" s="159" t="s">
        <v>151</v>
      </c>
      <c r="L711" s="160" t="s">
        <v>157</v>
      </c>
      <c r="M711" s="161"/>
      <c r="O711" s="149"/>
      <c r="P711" s="149"/>
    </row>
    <row r="712" spans="1:16">
      <c r="A712" s="163" t="s">
        <v>811</v>
      </c>
      <c r="B712" s="164" t="s">
        <v>1749</v>
      </c>
      <c r="C712" s="165">
        <v>14.23</v>
      </c>
      <c r="D712" s="166">
        <v>2.9550000000000001</v>
      </c>
      <c r="E712" s="167">
        <v>3.5916999999999999</v>
      </c>
      <c r="F712" s="168">
        <v>1</v>
      </c>
      <c r="G712" s="167">
        <f t="shared" si="10"/>
        <v>3.5916999999999999</v>
      </c>
      <c r="H712" s="169">
        <f>ROUND(G712*'2-Calculator'!$C$27,2)</f>
        <v>19359.259999999998</v>
      </c>
      <c r="I712" s="170" t="s">
        <v>18</v>
      </c>
      <c r="J712" s="170" t="s">
        <v>17</v>
      </c>
      <c r="K712" s="171" t="s">
        <v>151</v>
      </c>
      <c r="L712" s="172" t="s">
        <v>157</v>
      </c>
      <c r="M712" s="161"/>
      <c r="O712" s="149"/>
      <c r="P712" s="149"/>
    </row>
    <row r="713" spans="1:16">
      <c r="A713" s="173" t="s">
        <v>812</v>
      </c>
      <c r="B713" s="174" t="s">
        <v>1567</v>
      </c>
      <c r="C713" s="175">
        <v>3.33</v>
      </c>
      <c r="D713" s="176">
        <v>0.51780000000000004</v>
      </c>
      <c r="E713" s="177">
        <v>0.62939999999999996</v>
      </c>
      <c r="F713" s="178">
        <v>1</v>
      </c>
      <c r="G713" s="156">
        <f t="shared" si="10"/>
        <v>0.62939999999999996</v>
      </c>
      <c r="H713" s="157">
        <f>ROUND(G713*'2-Calculator'!$C$27,2)</f>
        <v>3392.47</v>
      </c>
      <c r="I713" s="179" t="s">
        <v>18</v>
      </c>
      <c r="J713" s="179" t="s">
        <v>17</v>
      </c>
      <c r="K713" s="180" t="s">
        <v>151</v>
      </c>
      <c r="L713" s="181" t="s">
        <v>157</v>
      </c>
      <c r="M713" s="161"/>
      <c r="O713" s="149"/>
      <c r="P713" s="149"/>
    </row>
    <row r="714" spans="1:16">
      <c r="A714" s="150" t="s">
        <v>813</v>
      </c>
      <c r="B714" s="151" t="s">
        <v>1567</v>
      </c>
      <c r="C714" s="152">
        <v>4.43</v>
      </c>
      <c r="D714" s="153">
        <v>0.67390000000000005</v>
      </c>
      <c r="E714" s="154">
        <v>0.81910000000000005</v>
      </c>
      <c r="F714" s="155">
        <v>1</v>
      </c>
      <c r="G714" s="156">
        <f t="shared" si="10"/>
        <v>0.81910000000000005</v>
      </c>
      <c r="H714" s="157">
        <f>ROUND(G714*'2-Calculator'!$C$27,2)</f>
        <v>4414.95</v>
      </c>
      <c r="I714" s="158" t="s">
        <v>18</v>
      </c>
      <c r="J714" s="158" t="s">
        <v>17</v>
      </c>
      <c r="K714" s="159" t="s">
        <v>151</v>
      </c>
      <c r="L714" s="160" t="s">
        <v>157</v>
      </c>
      <c r="M714" s="161"/>
      <c r="O714" s="149"/>
      <c r="P714" s="149"/>
    </row>
    <row r="715" spans="1:16">
      <c r="A715" s="150" t="s">
        <v>814</v>
      </c>
      <c r="B715" s="151" t="s">
        <v>1567</v>
      </c>
      <c r="C715" s="152">
        <v>6.58</v>
      </c>
      <c r="D715" s="153">
        <v>0.98360000000000003</v>
      </c>
      <c r="E715" s="154">
        <v>1.1955</v>
      </c>
      <c r="F715" s="155">
        <v>1</v>
      </c>
      <c r="G715" s="156">
        <f t="shared" si="10"/>
        <v>1.1955</v>
      </c>
      <c r="H715" s="157">
        <f>ROUND(G715*'2-Calculator'!$C$27,2)</f>
        <v>6443.75</v>
      </c>
      <c r="I715" s="158" t="s">
        <v>18</v>
      </c>
      <c r="J715" s="158" t="s">
        <v>17</v>
      </c>
      <c r="K715" s="159" t="s">
        <v>151</v>
      </c>
      <c r="L715" s="160" t="s">
        <v>157</v>
      </c>
      <c r="M715" s="161"/>
      <c r="O715" s="149"/>
      <c r="P715" s="149"/>
    </row>
    <row r="716" spans="1:16">
      <c r="A716" s="163" t="s">
        <v>815</v>
      </c>
      <c r="B716" s="164" t="s">
        <v>1567</v>
      </c>
      <c r="C716" s="165">
        <v>11.65</v>
      </c>
      <c r="D716" s="166">
        <v>1.8260000000000001</v>
      </c>
      <c r="E716" s="167">
        <v>2.2193999999999998</v>
      </c>
      <c r="F716" s="168">
        <v>1</v>
      </c>
      <c r="G716" s="167">
        <f t="shared" si="10"/>
        <v>2.2193999999999998</v>
      </c>
      <c r="H716" s="169">
        <f>ROUND(G716*'2-Calculator'!$C$27,2)</f>
        <v>11962.57</v>
      </c>
      <c r="I716" s="170" t="s">
        <v>18</v>
      </c>
      <c r="J716" s="170" t="s">
        <v>17</v>
      </c>
      <c r="K716" s="171" t="s">
        <v>151</v>
      </c>
      <c r="L716" s="172" t="s">
        <v>157</v>
      </c>
      <c r="M716" s="161"/>
      <c r="O716" s="149"/>
      <c r="P716" s="149"/>
    </row>
    <row r="717" spans="1:16">
      <c r="A717" s="173" t="s">
        <v>816</v>
      </c>
      <c r="B717" s="174" t="s">
        <v>1568</v>
      </c>
      <c r="C717" s="175">
        <v>2.81</v>
      </c>
      <c r="D717" s="176">
        <v>0.36530000000000001</v>
      </c>
      <c r="E717" s="177">
        <v>0.44400000000000001</v>
      </c>
      <c r="F717" s="178">
        <v>1</v>
      </c>
      <c r="G717" s="156">
        <f t="shared" si="10"/>
        <v>0.44400000000000001</v>
      </c>
      <c r="H717" s="157">
        <f>ROUND(G717*'2-Calculator'!$C$27,2)</f>
        <v>2393.16</v>
      </c>
      <c r="I717" s="179" t="s">
        <v>18</v>
      </c>
      <c r="J717" s="179" t="s">
        <v>17</v>
      </c>
      <c r="K717" s="180" t="s">
        <v>151</v>
      </c>
      <c r="L717" s="181" t="s">
        <v>157</v>
      </c>
      <c r="M717" s="161"/>
      <c r="O717" s="149"/>
      <c r="P717" s="149"/>
    </row>
    <row r="718" spans="1:16">
      <c r="A718" s="150" t="s">
        <v>817</v>
      </c>
      <c r="B718" s="151" t="s">
        <v>1568</v>
      </c>
      <c r="C718" s="152">
        <v>4.49</v>
      </c>
      <c r="D718" s="153">
        <v>0.61609999999999998</v>
      </c>
      <c r="E718" s="154">
        <v>0.74890000000000001</v>
      </c>
      <c r="F718" s="155">
        <v>1</v>
      </c>
      <c r="G718" s="156">
        <f t="shared" si="10"/>
        <v>0.74890000000000001</v>
      </c>
      <c r="H718" s="157">
        <f>ROUND(G718*'2-Calculator'!$C$27,2)</f>
        <v>4036.57</v>
      </c>
      <c r="I718" s="158" t="s">
        <v>18</v>
      </c>
      <c r="J718" s="158" t="s">
        <v>17</v>
      </c>
      <c r="K718" s="159" t="s">
        <v>151</v>
      </c>
      <c r="L718" s="160" t="s">
        <v>157</v>
      </c>
      <c r="M718" s="161"/>
      <c r="O718" s="149"/>
      <c r="P718" s="149"/>
    </row>
    <row r="719" spans="1:16">
      <c r="A719" s="150" t="s">
        <v>818</v>
      </c>
      <c r="B719" s="151" t="s">
        <v>1568</v>
      </c>
      <c r="C719" s="152">
        <v>7.68</v>
      </c>
      <c r="D719" s="153">
        <v>1.1910000000000001</v>
      </c>
      <c r="E719" s="154">
        <v>1.4476</v>
      </c>
      <c r="F719" s="155">
        <v>1</v>
      </c>
      <c r="G719" s="156">
        <f t="shared" si="10"/>
        <v>1.4476</v>
      </c>
      <c r="H719" s="157">
        <f>ROUND(G719*'2-Calculator'!$C$27,2)</f>
        <v>7802.56</v>
      </c>
      <c r="I719" s="158" t="s">
        <v>18</v>
      </c>
      <c r="J719" s="158" t="s">
        <v>17</v>
      </c>
      <c r="K719" s="159" t="s">
        <v>151</v>
      </c>
      <c r="L719" s="160" t="s">
        <v>157</v>
      </c>
      <c r="M719" s="161"/>
      <c r="O719" s="149"/>
      <c r="P719" s="149"/>
    </row>
    <row r="720" spans="1:16">
      <c r="A720" s="163" t="s">
        <v>819</v>
      </c>
      <c r="B720" s="164" t="s">
        <v>1568</v>
      </c>
      <c r="C720" s="165">
        <v>13.56</v>
      </c>
      <c r="D720" s="166">
        <v>2.3984999999999999</v>
      </c>
      <c r="E720" s="167">
        <v>2.9152999999999998</v>
      </c>
      <c r="F720" s="168">
        <v>1</v>
      </c>
      <c r="G720" s="167">
        <f t="shared" si="10"/>
        <v>2.9152999999999998</v>
      </c>
      <c r="H720" s="169">
        <f>ROUND(G720*'2-Calculator'!$C$27,2)</f>
        <v>15713.47</v>
      </c>
      <c r="I720" s="170" t="s">
        <v>18</v>
      </c>
      <c r="J720" s="170" t="s">
        <v>17</v>
      </c>
      <c r="K720" s="171" t="s">
        <v>151</v>
      </c>
      <c r="L720" s="172" t="s">
        <v>157</v>
      </c>
      <c r="M720" s="161"/>
      <c r="O720" s="149"/>
      <c r="P720" s="149"/>
    </row>
    <row r="721" spans="1:16">
      <c r="A721" s="173" t="s">
        <v>820</v>
      </c>
      <c r="B721" s="174" t="s">
        <v>1569</v>
      </c>
      <c r="C721" s="175">
        <v>2.81</v>
      </c>
      <c r="D721" s="176">
        <v>0.49030000000000001</v>
      </c>
      <c r="E721" s="177">
        <v>0.59589999999999999</v>
      </c>
      <c r="F721" s="178">
        <v>1</v>
      </c>
      <c r="G721" s="156">
        <f t="shared" si="10"/>
        <v>0.59589999999999999</v>
      </c>
      <c r="H721" s="157">
        <f>ROUND(G721*'2-Calculator'!$C$27,2)</f>
        <v>3211.9</v>
      </c>
      <c r="I721" s="179" t="s">
        <v>18</v>
      </c>
      <c r="J721" s="179" t="s">
        <v>17</v>
      </c>
      <c r="K721" s="180" t="s">
        <v>151</v>
      </c>
      <c r="L721" s="181" t="s">
        <v>157</v>
      </c>
      <c r="M721" s="161"/>
      <c r="O721" s="149"/>
      <c r="P721" s="149"/>
    </row>
    <row r="722" spans="1:16">
      <c r="A722" s="150" t="s">
        <v>821</v>
      </c>
      <c r="B722" s="151" t="s">
        <v>1569</v>
      </c>
      <c r="C722" s="152">
        <v>3.89</v>
      </c>
      <c r="D722" s="153">
        <v>0.68130000000000002</v>
      </c>
      <c r="E722" s="154">
        <v>0.82809999999999995</v>
      </c>
      <c r="F722" s="155">
        <v>1</v>
      </c>
      <c r="G722" s="156">
        <f t="shared" si="10"/>
        <v>0.82809999999999995</v>
      </c>
      <c r="H722" s="157">
        <f>ROUND(G722*'2-Calculator'!$C$27,2)</f>
        <v>4463.46</v>
      </c>
      <c r="I722" s="158" t="s">
        <v>18</v>
      </c>
      <c r="J722" s="158" t="s">
        <v>17</v>
      </c>
      <c r="K722" s="159" t="s">
        <v>151</v>
      </c>
      <c r="L722" s="160" t="s">
        <v>157</v>
      </c>
      <c r="M722" s="161"/>
      <c r="O722" s="149"/>
      <c r="P722" s="149"/>
    </row>
    <row r="723" spans="1:16">
      <c r="A723" s="150" t="s">
        <v>822</v>
      </c>
      <c r="B723" s="151" t="s">
        <v>1569</v>
      </c>
      <c r="C723" s="152">
        <v>5.69</v>
      </c>
      <c r="D723" s="153">
        <v>0.96509999999999996</v>
      </c>
      <c r="E723" s="154">
        <v>1.173</v>
      </c>
      <c r="F723" s="155">
        <v>1</v>
      </c>
      <c r="G723" s="156">
        <f t="shared" si="10"/>
        <v>1.173</v>
      </c>
      <c r="H723" s="157">
        <f>ROUND(G723*'2-Calculator'!$C$27,2)</f>
        <v>6322.47</v>
      </c>
      <c r="I723" s="158" t="s">
        <v>18</v>
      </c>
      <c r="J723" s="158" t="s">
        <v>17</v>
      </c>
      <c r="K723" s="159" t="s">
        <v>151</v>
      </c>
      <c r="L723" s="160" t="s">
        <v>157</v>
      </c>
      <c r="M723" s="161"/>
      <c r="O723" s="149"/>
      <c r="P723" s="149"/>
    </row>
    <row r="724" spans="1:16">
      <c r="A724" s="163" t="s">
        <v>823</v>
      </c>
      <c r="B724" s="164" t="s">
        <v>1569</v>
      </c>
      <c r="C724" s="165">
        <v>7.98</v>
      </c>
      <c r="D724" s="166">
        <v>1.4060999999999999</v>
      </c>
      <c r="E724" s="167">
        <v>1.7091000000000001</v>
      </c>
      <c r="F724" s="168">
        <v>1</v>
      </c>
      <c r="G724" s="167">
        <f t="shared" si="10"/>
        <v>1.7091000000000001</v>
      </c>
      <c r="H724" s="169">
        <f>ROUND(G724*'2-Calculator'!$C$27,2)</f>
        <v>9212.0499999999993</v>
      </c>
      <c r="I724" s="170" t="s">
        <v>18</v>
      </c>
      <c r="J724" s="170" t="s">
        <v>17</v>
      </c>
      <c r="K724" s="171" t="s">
        <v>151</v>
      </c>
      <c r="L724" s="172" t="s">
        <v>157</v>
      </c>
      <c r="M724" s="161"/>
      <c r="O724" s="149"/>
      <c r="P724" s="149"/>
    </row>
    <row r="725" spans="1:16">
      <c r="A725" s="173" t="s">
        <v>824</v>
      </c>
      <c r="B725" s="174" t="s">
        <v>1750</v>
      </c>
      <c r="C725" s="175">
        <v>2.77</v>
      </c>
      <c r="D725" s="176">
        <v>0.42299999999999999</v>
      </c>
      <c r="E725" s="177">
        <v>0.5141</v>
      </c>
      <c r="F725" s="178">
        <v>1</v>
      </c>
      <c r="G725" s="156">
        <f t="shared" si="10"/>
        <v>0.5141</v>
      </c>
      <c r="H725" s="157">
        <f>ROUND(G725*'2-Calculator'!$C$27,2)</f>
        <v>2771</v>
      </c>
      <c r="I725" s="179" t="s">
        <v>18</v>
      </c>
      <c r="J725" s="179" t="s">
        <v>17</v>
      </c>
      <c r="K725" s="180" t="s">
        <v>151</v>
      </c>
      <c r="L725" s="181" t="s">
        <v>157</v>
      </c>
      <c r="M725" s="161"/>
      <c r="O725" s="149"/>
      <c r="P725" s="149"/>
    </row>
    <row r="726" spans="1:16">
      <c r="A726" s="150" t="s">
        <v>825</v>
      </c>
      <c r="B726" s="151" t="s">
        <v>1750</v>
      </c>
      <c r="C726" s="152">
        <v>3.78</v>
      </c>
      <c r="D726" s="153">
        <v>0.57899999999999996</v>
      </c>
      <c r="E726" s="154">
        <v>0.70379999999999998</v>
      </c>
      <c r="F726" s="155">
        <v>1</v>
      </c>
      <c r="G726" s="156">
        <f t="shared" ref="G726:G789" si="11">ROUND(F726*E726,4)</f>
        <v>0.70379999999999998</v>
      </c>
      <c r="H726" s="157">
        <f>ROUND(G726*'2-Calculator'!$C$27,2)</f>
        <v>3793.48</v>
      </c>
      <c r="I726" s="158" t="s">
        <v>18</v>
      </c>
      <c r="J726" s="158" t="s">
        <v>17</v>
      </c>
      <c r="K726" s="159" t="s">
        <v>151</v>
      </c>
      <c r="L726" s="160" t="s">
        <v>157</v>
      </c>
      <c r="M726" s="161"/>
      <c r="O726" s="149"/>
      <c r="P726" s="149"/>
    </row>
    <row r="727" spans="1:16">
      <c r="A727" s="150" t="s">
        <v>826</v>
      </c>
      <c r="B727" s="151" t="s">
        <v>1750</v>
      </c>
      <c r="C727" s="152">
        <v>5.51</v>
      </c>
      <c r="D727" s="153">
        <v>0.86560000000000004</v>
      </c>
      <c r="E727" s="154">
        <v>1.0521</v>
      </c>
      <c r="F727" s="155">
        <v>1</v>
      </c>
      <c r="G727" s="156">
        <f t="shared" si="11"/>
        <v>1.0521</v>
      </c>
      <c r="H727" s="157">
        <f>ROUND(G727*'2-Calculator'!$C$27,2)</f>
        <v>5670.82</v>
      </c>
      <c r="I727" s="158" t="s">
        <v>18</v>
      </c>
      <c r="J727" s="158" t="s">
        <v>17</v>
      </c>
      <c r="K727" s="159" t="s">
        <v>151</v>
      </c>
      <c r="L727" s="160" t="s">
        <v>157</v>
      </c>
      <c r="M727" s="161"/>
      <c r="O727" s="149"/>
      <c r="P727" s="149"/>
    </row>
    <row r="728" spans="1:16">
      <c r="A728" s="163" t="s">
        <v>827</v>
      </c>
      <c r="B728" s="164" t="s">
        <v>1750</v>
      </c>
      <c r="C728" s="165">
        <v>9.34</v>
      </c>
      <c r="D728" s="166">
        <v>1.5954999999999999</v>
      </c>
      <c r="E728" s="167">
        <v>1.9393</v>
      </c>
      <c r="F728" s="168">
        <v>1</v>
      </c>
      <c r="G728" s="167">
        <f t="shared" si="11"/>
        <v>1.9393</v>
      </c>
      <c r="H728" s="169">
        <f>ROUND(G728*'2-Calculator'!$C$27,2)</f>
        <v>10452.83</v>
      </c>
      <c r="I728" s="170" t="s">
        <v>18</v>
      </c>
      <c r="J728" s="170" t="s">
        <v>17</v>
      </c>
      <c r="K728" s="171" t="s">
        <v>151</v>
      </c>
      <c r="L728" s="172" t="s">
        <v>157</v>
      </c>
      <c r="M728" s="161"/>
      <c r="O728" s="149"/>
      <c r="P728" s="149"/>
    </row>
    <row r="729" spans="1:16">
      <c r="A729" s="173" t="s">
        <v>828</v>
      </c>
      <c r="B729" s="174" t="s">
        <v>1751</v>
      </c>
      <c r="C729" s="175">
        <v>1.92</v>
      </c>
      <c r="D729" s="176">
        <v>0.53090000000000004</v>
      </c>
      <c r="E729" s="177">
        <v>0.64529999999999998</v>
      </c>
      <c r="F729" s="178">
        <v>1</v>
      </c>
      <c r="G729" s="156">
        <f t="shared" si="11"/>
        <v>0.64529999999999998</v>
      </c>
      <c r="H729" s="157">
        <f>ROUND(G729*'2-Calculator'!$C$27,2)</f>
        <v>3478.17</v>
      </c>
      <c r="I729" s="179" t="s">
        <v>18</v>
      </c>
      <c r="J729" s="179" t="s">
        <v>17</v>
      </c>
      <c r="K729" s="180" t="s">
        <v>151</v>
      </c>
      <c r="L729" s="181" t="s">
        <v>157</v>
      </c>
      <c r="M729" s="161"/>
      <c r="O729" s="149"/>
      <c r="P729" s="149"/>
    </row>
    <row r="730" spans="1:16">
      <c r="A730" s="150" t="s">
        <v>829</v>
      </c>
      <c r="B730" s="151" t="s">
        <v>1751</v>
      </c>
      <c r="C730" s="152">
        <v>2.93</v>
      </c>
      <c r="D730" s="153">
        <v>0.67010000000000003</v>
      </c>
      <c r="E730" s="154">
        <v>0.8145</v>
      </c>
      <c r="F730" s="155">
        <v>1</v>
      </c>
      <c r="G730" s="156">
        <f t="shared" si="11"/>
        <v>0.8145</v>
      </c>
      <c r="H730" s="157">
        <f>ROUND(G730*'2-Calculator'!$C$27,2)</f>
        <v>4390.16</v>
      </c>
      <c r="I730" s="158" t="s">
        <v>18</v>
      </c>
      <c r="J730" s="158" t="s">
        <v>17</v>
      </c>
      <c r="K730" s="159" t="s">
        <v>151</v>
      </c>
      <c r="L730" s="160" t="s">
        <v>157</v>
      </c>
      <c r="M730" s="161"/>
      <c r="O730" s="149"/>
      <c r="P730" s="149"/>
    </row>
    <row r="731" spans="1:16">
      <c r="A731" s="150" t="s">
        <v>830</v>
      </c>
      <c r="B731" s="151" t="s">
        <v>1751</v>
      </c>
      <c r="C731" s="152">
        <v>4.68</v>
      </c>
      <c r="D731" s="153">
        <v>0.99070000000000003</v>
      </c>
      <c r="E731" s="154">
        <v>1.2041999999999999</v>
      </c>
      <c r="F731" s="155">
        <v>1</v>
      </c>
      <c r="G731" s="156">
        <f t="shared" si="11"/>
        <v>1.2041999999999999</v>
      </c>
      <c r="H731" s="157">
        <f>ROUND(G731*'2-Calculator'!$C$27,2)</f>
        <v>6490.64</v>
      </c>
      <c r="I731" s="158" t="s">
        <v>18</v>
      </c>
      <c r="J731" s="158" t="s">
        <v>17</v>
      </c>
      <c r="K731" s="159" t="s">
        <v>151</v>
      </c>
      <c r="L731" s="160" t="s">
        <v>157</v>
      </c>
      <c r="M731" s="161"/>
      <c r="O731" s="149"/>
      <c r="P731" s="149"/>
    </row>
    <row r="732" spans="1:16">
      <c r="A732" s="163" t="s">
        <v>831</v>
      </c>
      <c r="B732" s="164" t="s">
        <v>1751</v>
      </c>
      <c r="C732" s="165">
        <v>7.3</v>
      </c>
      <c r="D732" s="166">
        <v>1.6763999999999999</v>
      </c>
      <c r="E732" s="167">
        <v>2.0375999999999999</v>
      </c>
      <c r="F732" s="168">
        <v>1</v>
      </c>
      <c r="G732" s="167">
        <f t="shared" si="11"/>
        <v>2.0375999999999999</v>
      </c>
      <c r="H732" s="169">
        <f>ROUND(G732*'2-Calculator'!$C$27,2)</f>
        <v>10982.66</v>
      </c>
      <c r="I732" s="170" t="s">
        <v>18</v>
      </c>
      <c r="J732" s="170" t="s">
        <v>17</v>
      </c>
      <c r="K732" s="171" t="s">
        <v>151</v>
      </c>
      <c r="L732" s="172" t="s">
        <v>157</v>
      </c>
      <c r="M732" s="161"/>
      <c r="O732" s="149"/>
      <c r="P732" s="149"/>
    </row>
    <row r="733" spans="1:16">
      <c r="A733" s="173" t="s">
        <v>832</v>
      </c>
      <c r="B733" s="174" t="s">
        <v>1752</v>
      </c>
      <c r="C733" s="175">
        <v>2.46</v>
      </c>
      <c r="D733" s="176">
        <v>0.4133</v>
      </c>
      <c r="E733" s="177">
        <v>0.50239999999999996</v>
      </c>
      <c r="F733" s="178">
        <v>1</v>
      </c>
      <c r="G733" s="156">
        <f t="shared" si="11"/>
        <v>0.50239999999999996</v>
      </c>
      <c r="H733" s="157">
        <f>ROUND(G733*'2-Calculator'!$C$27,2)</f>
        <v>2707.94</v>
      </c>
      <c r="I733" s="179" t="s">
        <v>18</v>
      </c>
      <c r="J733" s="179" t="s">
        <v>17</v>
      </c>
      <c r="K733" s="180" t="s">
        <v>151</v>
      </c>
      <c r="L733" s="181" t="s">
        <v>157</v>
      </c>
      <c r="M733" s="161"/>
      <c r="O733" s="149"/>
      <c r="P733" s="149"/>
    </row>
    <row r="734" spans="1:16">
      <c r="A734" s="150" t="s">
        <v>833</v>
      </c>
      <c r="B734" s="151" t="s">
        <v>1752</v>
      </c>
      <c r="C734" s="152">
        <v>3.44</v>
      </c>
      <c r="D734" s="153">
        <v>0.54339999999999999</v>
      </c>
      <c r="E734" s="154">
        <v>0.66049999999999998</v>
      </c>
      <c r="F734" s="155">
        <v>1</v>
      </c>
      <c r="G734" s="156">
        <f t="shared" si="11"/>
        <v>0.66049999999999998</v>
      </c>
      <c r="H734" s="157">
        <f>ROUND(G734*'2-Calculator'!$C$27,2)</f>
        <v>3560.1</v>
      </c>
      <c r="I734" s="158" t="s">
        <v>18</v>
      </c>
      <c r="J734" s="158" t="s">
        <v>17</v>
      </c>
      <c r="K734" s="159" t="s">
        <v>151</v>
      </c>
      <c r="L734" s="160" t="s">
        <v>157</v>
      </c>
      <c r="M734" s="161"/>
      <c r="O734" s="149"/>
      <c r="P734" s="149"/>
    </row>
    <row r="735" spans="1:16">
      <c r="A735" s="150" t="s">
        <v>834</v>
      </c>
      <c r="B735" s="151" t="s">
        <v>1752</v>
      </c>
      <c r="C735" s="152">
        <v>5.21</v>
      </c>
      <c r="D735" s="153">
        <v>0.81369999999999998</v>
      </c>
      <c r="E735" s="154">
        <v>0.98899999999999999</v>
      </c>
      <c r="F735" s="155">
        <v>1</v>
      </c>
      <c r="G735" s="156">
        <f t="shared" si="11"/>
        <v>0.98899999999999999</v>
      </c>
      <c r="H735" s="157">
        <f>ROUND(G735*'2-Calculator'!$C$27,2)</f>
        <v>5330.71</v>
      </c>
      <c r="I735" s="158" t="s">
        <v>18</v>
      </c>
      <c r="J735" s="158" t="s">
        <v>17</v>
      </c>
      <c r="K735" s="159" t="s">
        <v>151</v>
      </c>
      <c r="L735" s="160" t="s">
        <v>157</v>
      </c>
      <c r="M735" s="161"/>
      <c r="O735" s="149"/>
      <c r="P735" s="149"/>
    </row>
    <row r="736" spans="1:16">
      <c r="A736" s="163" t="s">
        <v>835</v>
      </c>
      <c r="B736" s="164" t="s">
        <v>1752</v>
      </c>
      <c r="C736" s="165">
        <v>10.83</v>
      </c>
      <c r="D736" s="166">
        <v>1.7807999999999999</v>
      </c>
      <c r="E736" s="167">
        <v>2.1644999999999999</v>
      </c>
      <c r="F736" s="168">
        <v>1</v>
      </c>
      <c r="G736" s="167">
        <f t="shared" si="11"/>
        <v>2.1644999999999999</v>
      </c>
      <c r="H736" s="169">
        <f>ROUND(G736*'2-Calculator'!$C$27,2)</f>
        <v>11666.66</v>
      </c>
      <c r="I736" s="170" t="s">
        <v>18</v>
      </c>
      <c r="J736" s="170" t="s">
        <v>17</v>
      </c>
      <c r="K736" s="171" t="s">
        <v>151</v>
      </c>
      <c r="L736" s="172" t="s">
        <v>157</v>
      </c>
      <c r="M736" s="161"/>
      <c r="O736" s="149"/>
      <c r="P736" s="149"/>
    </row>
    <row r="737" spans="1:16">
      <c r="A737" s="173" t="s">
        <v>836</v>
      </c>
      <c r="B737" s="174" t="s">
        <v>1570</v>
      </c>
      <c r="C737" s="175">
        <v>2.42</v>
      </c>
      <c r="D737" s="176">
        <v>1.2551000000000001</v>
      </c>
      <c r="E737" s="177">
        <v>1.5255000000000001</v>
      </c>
      <c r="F737" s="178">
        <v>1</v>
      </c>
      <c r="G737" s="156">
        <f t="shared" si="11"/>
        <v>1.5255000000000001</v>
      </c>
      <c r="H737" s="157">
        <f>ROUND(G737*'2-Calculator'!$C$27,2)</f>
        <v>8222.4500000000007</v>
      </c>
      <c r="I737" s="179" t="s">
        <v>18</v>
      </c>
      <c r="J737" s="179" t="s">
        <v>17</v>
      </c>
      <c r="K737" s="180" t="s">
        <v>151</v>
      </c>
      <c r="L737" s="181" t="s">
        <v>157</v>
      </c>
      <c r="M737" s="161"/>
      <c r="O737" s="149"/>
      <c r="P737" s="149"/>
    </row>
    <row r="738" spans="1:16">
      <c r="A738" s="150" t="s">
        <v>837</v>
      </c>
      <c r="B738" s="151" t="s">
        <v>1570</v>
      </c>
      <c r="C738" s="152">
        <v>6.48</v>
      </c>
      <c r="D738" s="153">
        <v>2.2071000000000001</v>
      </c>
      <c r="E738" s="154">
        <v>2.6827000000000001</v>
      </c>
      <c r="F738" s="155">
        <v>1</v>
      </c>
      <c r="G738" s="156">
        <f t="shared" si="11"/>
        <v>2.6827000000000001</v>
      </c>
      <c r="H738" s="157">
        <f>ROUND(G738*'2-Calculator'!$C$27,2)</f>
        <v>14459.75</v>
      </c>
      <c r="I738" s="158" t="s">
        <v>18</v>
      </c>
      <c r="J738" s="158" t="s">
        <v>17</v>
      </c>
      <c r="K738" s="159" t="s">
        <v>151</v>
      </c>
      <c r="L738" s="160" t="s">
        <v>157</v>
      </c>
      <c r="M738" s="161"/>
      <c r="O738" s="149"/>
      <c r="P738" s="149"/>
    </row>
    <row r="739" spans="1:16">
      <c r="A739" s="150" t="s">
        <v>838</v>
      </c>
      <c r="B739" s="151" t="s">
        <v>1570</v>
      </c>
      <c r="C739" s="152">
        <v>8.41</v>
      </c>
      <c r="D739" s="153">
        <v>2.7492999999999999</v>
      </c>
      <c r="E739" s="154">
        <v>3.3416999999999999</v>
      </c>
      <c r="F739" s="155">
        <v>1</v>
      </c>
      <c r="G739" s="156">
        <f t="shared" si="11"/>
        <v>3.3416999999999999</v>
      </c>
      <c r="H739" s="157">
        <f>ROUND(G739*'2-Calculator'!$C$27,2)</f>
        <v>18011.759999999998</v>
      </c>
      <c r="I739" s="158" t="s">
        <v>18</v>
      </c>
      <c r="J739" s="158" t="s">
        <v>17</v>
      </c>
      <c r="K739" s="159" t="s">
        <v>151</v>
      </c>
      <c r="L739" s="160" t="s">
        <v>157</v>
      </c>
      <c r="M739" s="161"/>
      <c r="O739" s="149"/>
      <c r="P739" s="149"/>
    </row>
    <row r="740" spans="1:16">
      <c r="A740" s="163" t="s">
        <v>839</v>
      </c>
      <c r="B740" s="164" t="s">
        <v>1570</v>
      </c>
      <c r="C740" s="165">
        <v>14.46</v>
      </c>
      <c r="D740" s="166">
        <v>4.4351000000000003</v>
      </c>
      <c r="E740" s="167">
        <v>5.3906999999999998</v>
      </c>
      <c r="F740" s="168">
        <v>1</v>
      </c>
      <c r="G740" s="167">
        <f t="shared" si="11"/>
        <v>5.3906999999999998</v>
      </c>
      <c r="H740" s="169">
        <f>ROUND(G740*'2-Calculator'!$C$27,2)</f>
        <v>29055.87</v>
      </c>
      <c r="I740" s="170" t="s">
        <v>18</v>
      </c>
      <c r="J740" s="170" t="s">
        <v>17</v>
      </c>
      <c r="K740" s="171" t="s">
        <v>151</v>
      </c>
      <c r="L740" s="172" t="s">
        <v>157</v>
      </c>
      <c r="M740" s="161"/>
      <c r="O740" s="149"/>
      <c r="P740" s="149"/>
    </row>
    <row r="741" spans="1:16">
      <c r="A741" s="173" t="s">
        <v>840</v>
      </c>
      <c r="B741" s="174" t="s">
        <v>1571</v>
      </c>
      <c r="C741" s="175">
        <v>1.5</v>
      </c>
      <c r="D741" s="176">
        <v>1.0987</v>
      </c>
      <c r="E741" s="177">
        <v>1.3353999999999999</v>
      </c>
      <c r="F741" s="178">
        <v>1</v>
      </c>
      <c r="G741" s="156">
        <f t="shared" si="11"/>
        <v>1.3353999999999999</v>
      </c>
      <c r="H741" s="157">
        <f>ROUND(G741*'2-Calculator'!$C$27,2)</f>
        <v>7197.81</v>
      </c>
      <c r="I741" s="179" t="s">
        <v>18</v>
      </c>
      <c r="J741" s="179" t="s">
        <v>17</v>
      </c>
      <c r="K741" s="180" t="s">
        <v>151</v>
      </c>
      <c r="L741" s="181" t="s">
        <v>157</v>
      </c>
      <c r="M741" s="161"/>
      <c r="O741" s="149"/>
      <c r="P741" s="149"/>
    </row>
    <row r="742" spans="1:16">
      <c r="A742" s="150" t="s">
        <v>841</v>
      </c>
      <c r="B742" s="151" t="s">
        <v>1571</v>
      </c>
      <c r="C742" s="152">
        <v>1.88</v>
      </c>
      <c r="D742" s="153">
        <v>1.2767999999999999</v>
      </c>
      <c r="E742" s="154">
        <v>1.5519000000000001</v>
      </c>
      <c r="F742" s="155">
        <v>1</v>
      </c>
      <c r="G742" s="156">
        <f t="shared" si="11"/>
        <v>1.5519000000000001</v>
      </c>
      <c r="H742" s="157">
        <f>ROUND(G742*'2-Calculator'!$C$27,2)</f>
        <v>8364.74</v>
      </c>
      <c r="I742" s="158" t="s">
        <v>18</v>
      </c>
      <c r="J742" s="158" t="s">
        <v>17</v>
      </c>
      <c r="K742" s="159" t="s">
        <v>151</v>
      </c>
      <c r="L742" s="160" t="s">
        <v>157</v>
      </c>
      <c r="M742" s="161"/>
      <c r="O742" s="149"/>
      <c r="P742" s="149"/>
    </row>
    <row r="743" spans="1:16">
      <c r="A743" s="150" t="s">
        <v>842</v>
      </c>
      <c r="B743" s="151" t="s">
        <v>1571</v>
      </c>
      <c r="C743" s="152">
        <v>4.18</v>
      </c>
      <c r="D743" s="153">
        <v>1.8708</v>
      </c>
      <c r="E743" s="154">
        <v>2.2738999999999998</v>
      </c>
      <c r="F743" s="155">
        <v>1</v>
      </c>
      <c r="G743" s="156">
        <f t="shared" si="11"/>
        <v>2.2738999999999998</v>
      </c>
      <c r="H743" s="157">
        <f>ROUND(G743*'2-Calculator'!$C$27,2)</f>
        <v>12256.32</v>
      </c>
      <c r="I743" s="158" t="s">
        <v>18</v>
      </c>
      <c r="J743" s="158" t="s">
        <v>17</v>
      </c>
      <c r="K743" s="159" t="s">
        <v>151</v>
      </c>
      <c r="L743" s="160" t="s">
        <v>157</v>
      </c>
      <c r="M743" s="161"/>
      <c r="O743" s="149"/>
      <c r="P743" s="149"/>
    </row>
    <row r="744" spans="1:16">
      <c r="A744" s="163" t="s">
        <v>843</v>
      </c>
      <c r="B744" s="164" t="s">
        <v>1571</v>
      </c>
      <c r="C744" s="165">
        <v>12.17</v>
      </c>
      <c r="D744" s="166">
        <v>4.1106999999999996</v>
      </c>
      <c r="E744" s="167">
        <v>4.9964000000000004</v>
      </c>
      <c r="F744" s="168">
        <v>1</v>
      </c>
      <c r="G744" s="167">
        <f t="shared" si="11"/>
        <v>4.9964000000000004</v>
      </c>
      <c r="H744" s="169">
        <f>ROUND(G744*'2-Calculator'!$C$27,2)</f>
        <v>26930.6</v>
      </c>
      <c r="I744" s="170" t="s">
        <v>18</v>
      </c>
      <c r="J744" s="170" t="s">
        <v>17</v>
      </c>
      <c r="K744" s="171" t="s">
        <v>151</v>
      </c>
      <c r="L744" s="172" t="s">
        <v>157</v>
      </c>
      <c r="M744" s="161"/>
      <c r="O744" s="149"/>
      <c r="P744" s="149"/>
    </row>
    <row r="745" spans="1:16">
      <c r="A745" s="173" t="s">
        <v>844</v>
      </c>
      <c r="B745" s="174" t="s">
        <v>1753</v>
      </c>
      <c r="C745" s="175">
        <v>1.42</v>
      </c>
      <c r="D745" s="176">
        <v>0.87429999999999997</v>
      </c>
      <c r="E745" s="177">
        <v>1.0627</v>
      </c>
      <c r="F745" s="178">
        <v>1</v>
      </c>
      <c r="G745" s="156">
        <f t="shared" si="11"/>
        <v>1.0627</v>
      </c>
      <c r="H745" s="157">
        <f>ROUND(G745*'2-Calculator'!$C$27,2)</f>
        <v>5727.95</v>
      </c>
      <c r="I745" s="179" t="s">
        <v>18</v>
      </c>
      <c r="J745" s="179" t="s">
        <v>17</v>
      </c>
      <c r="K745" s="180" t="s">
        <v>151</v>
      </c>
      <c r="L745" s="181" t="s">
        <v>157</v>
      </c>
      <c r="M745" s="161"/>
      <c r="O745" s="149"/>
      <c r="P745" s="149"/>
    </row>
    <row r="746" spans="1:16">
      <c r="A746" s="150" t="s">
        <v>845</v>
      </c>
      <c r="B746" s="151" t="s">
        <v>1753</v>
      </c>
      <c r="C746" s="152">
        <v>2.88</v>
      </c>
      <c r="D746" s="153">
        <v>1.3134999999999999</v>
      </c>
      <c r="E746" s="154">
        <v>1.5965</v>
      </c>
      <c r="F746" s="155">
        <v>1</v>
      </c>
      <c r="G746" s="156">
        <f t="shared" si="11"/>
        <v>1.5965</v>
      </c>
      <c r="H746" s="157">
        <f>ROUND(G746*'2-Calculator'!$C$27,2)</f>
        <v>8605.14</v>
      </c>
      <c r="I746" s="158" t="s">
        <v>18</v>
      </c>
      <c r="J746" s="158" t="s">
        <v>17</v>
      </c>
      <c r="K746" s="159" t="s">
        <v>151</v>
      </c>
      <c r="L746" s="160" t="s">
        <v>157</v>
      </c>
      <c r="M746" s="161"/>
      <c r="O746" s="149"/>
      <c r="P746" s="149"/>
    </row>
    <row r="747" spans="1:16">
      <c r="A747" s="150" t="s">
        <v>846</v>
      </c>
      <c r="B747" s="151" t="s">
        <v>1753</v>
      </c>
      <c r="C747" s="152">
        <v>7.18</v>
      </c>
      <c r="D747" s="153">
        <v>2.2902</v>
      </c>
      <c r="E747" s="154">
        <v>2.7837000000000001</v>
      </c>
      <c r="F747" s="155">
        <v>1</v>
      </c>
      <c r="G747" s="156">
        <f t="shared" si="11"/>
        <v>2.7837000000000001</v>
      </c>
      <c r="H747" s="157">
        <f>ROUND(G747*'2-Calculator'!$C$27,2)</f>
        <v>15004.14</v>
      </c>
      <c r="I747" s="158" t="s">
        <v>18</v>
      </c>
      <c r="J747" s="158" t="s">
        <v>17</v>
      </c>
      <c r="K747" s="159" t="s">
        <v>151</v>
      </c>
      <c r="L747" s="160" t="s">
        <v>157</v>
      </c>
      <c r="M747" s="161"/>
      <c r="O747" s="149"/>
      <c r="P747" s="149"/>
    </row>
    <row r="748" spans="1:16">
      <c r="A748" s="163" t="s">
        <v>847</v>
      </c>
      <c r="B748" s="164" t="s">
        <v>1753</v>
      </c>
      <c r="C748" s="165">
        <v>16.64</v>
      </c>
      <c r="D748" s="166">
        <v>4.5289999999999999</v>
      </c>
      <c r="E748" s="167">
        <v>5.5049000000000001</v>
      </c>
      <c r="F748" s="168">
        <v>1</v>
      </c>
      <c r="G748" s="167">
        <f t="shared" si="11"/>
        <v>5.5049000000000001</v>
      </c>
      <c r="H748" s="169">
        <f>ROUND(G748*'2-Calculator'!$C$27,2)</f>
        <v>29671.41</v>
      </c>
      <c r="I748" s="170" t="s">
        <v>18</v>
      </c>
      <c r="J748" s="170" t="s">
        <v>17</v>
      </c>
      <c r="K748" s="171" t="s">
        <v>151</v>
      </c>
      <c r="L748" s="172" t="s">
        <v>157</v>
      </c>
      <c r="M748" s="161"/>
      <c r="O748" s="149"/>
      <c r="P748" s="149"/>
    </row>
    <row r="749" spans="1:16">
      <c r="A749" s="173" t="s">
        <v>848</v>
      </c>
      <c r="B749" s="174" t="s">
        <v>1754</v>
      </c>
      <c r="C749" s="175">
        <v>3.28</v>
      </c>
      <c r="D749" s="176">
        <v>1.2451000000000001</v>
      </c>
      <c r="E749" s="177">
        <v>1.5134000000000001</v>
      </c>
      <c r="F749" s="178">
        <v>1</v>
      </c>
      <c r="G749" s="156">
        <f t="shared" si="11"/>
        <v>1.5134000000000001</v>
      </c>
      <c r="H749" s="157">
        <f>ROUND(G749*'2-Calculator'!$C$27,2)</f>
        <v>8157.23</v>
      </c>
      <c r="I749" s="179" t="s">
        <v>18</v>
      </c>
      <c r="J749" s="179" t="s">
        <v>17</v>
      </c>
      <c r="K749" s="180" t="s">
        <v>151</v>
      </c>
      <c r="L749" s="181" t="s">
        <v>157</v>
      </c>
      <c r="M749" s="161"/>
      <c r="O749" s="149"/>
      <c r="P749" s="149"/>
    </row>
    <row r="750" spans="1:16">
      <c r="A750" s="150" t="s">
        <v>849</v>
      </c>
      <c r="B750" s="151" t="s">
        <v>1754</v>
      </c>
      <c r="C750" s="152">
        <v>5.61</v>
      </c>
      <c r="D750" s="153">
        <v>1.4837</v>
      </c>
      <c r="E750" s="154">
        <v>1.8033999999999999</v>
      </c>
      <c r="F750" s="155">
        <v>1</v>
      </c>
      <c r="G750" s="156">
        <f t="shared" si="11"/>
        <v>1.8033999999999999</v>
      </c>
      <c r="H750" s="157">
        <f>ROUND(G750*'2-Calculator'!$C$27,2)</f>
        <v>9720.33</v>
      </c>
      <c r="I750" s="158" t="s">
        <v>18</v>
      </c>
      <c r="J750" s="158" t="s">
        <v>17</v>
      </c>
      <c r="K750" s="159" t="s">
        <v>151</v>
      </c>
      <c r="L750" s="160" t="s">
        <v>157</v>
      </c>
      <c r="M750" s="161"/>
      <c r="O750" s="149"/>
      <c r="P750" s="149"/>
    </row>
    <row r="751" spans="1:16">
      <c r="A751" s="150" t="s">
        <v>850</v>
      </c>
      <c r="B751" s="151" t="s">
        <v>1754</v>
      </c>
      <c r="C751" s="152">
        <v>9.14</v>
      </c>
      <c r="D751" s="153">
        <v>2.1917</v>
      </c>
      <c r="E751" s="154">
        <v>2.6638999999999999</v>
      </c>
      <c r="F751" s="155">
        <v>1</v>
      </c>
      <c r="G751" s="156">
        <f t="shared" si="11"/>
        <v>2.6638999999999999</v>
      </c>
      <c r="H751" s="157">
        <f>ROUND(G751*'2-Calculator'!$C$27,2)</f>
        <v>14358.42</v>
      </c>
      <c r="I751" s="158" t="s">
        <v>18</v>
      </c>
      <c r="J751" s="158" t="s">
        <v>17</v>
      </c>
      <c r="K751" s="159" t="s">
        <v>151</v>
      </c>
      <c r="L751" s="160" t="s">
        <v>157</v>
      </c>
      <c r="M751" s="161"/>
      <c r="O751" s="149"/>
      <c r="P751" s="149"/>
    </row>
    <row r="752" spans="1:16">
      <c r="A752" s="163" t="s">
        <v>851</v>
      </c>
      <c r="B752" s="164" t="s">
        <v>1754</v>
      </c>
      <c r="C752" s="165">
        <v>18.57</v>
      </c>
      <c r="D752" s="166">
        <v>4.3276000000000003</v>
      </c>
      <c r="E752" s="167">
        <v>5.2601000000000004</v>
      </c>
      <c r="F752" s="168">
        <v>1</v>
      </c>
      <c r="G752" s="167">
        <f t="shared" si="11"/>
        <v>5.2601000000000004</v>
      </c>
      <c r="H752" s="169">
        <f>ROUND(G752*'2-Calculator'!$C$27,2)</f>
        <v>28351.94</v>
      </c>
      <c r="I752" s="170" t="s">
        <v>18</v>
      </c>
      <c r="J752" s="170" t="s">
        <v>17</v>
      </c>
      <c r="K752" s="171" t="s">
        <v>151</v>
      </c>
      <c r="L752" s="172" t="s">
        <v>157</v>
      </c>
      <c r="M752" s="161"/>
      <c r="O752" s="149"/>
      <c r="P752" s="149"/>
    </row>
    <row r="753" spans="1:16">
      <c r="A753" s="173" t="s">
        <v>852</v>
      </c>
      <c r="B753" s="174" t="s">
        <v>1572</v>
      </c>
      <c r="C753" s="175">
        <v>2.41</v>
      </c>
      <c r="D753" s="176">
        <v>0.41949999999999998</v>
      </c>
      <c r="E753" s="177">
        <v>0.50990000000000002</v>
      </c>
      <c r="F753" s="178">
        <v>1</v>
      </c>
      <c r="G753" s="156">
        <f t="shared" si="11"/>
        <v>0.50990000000000002</v>
      </c>
      <c r="H753" s="157">
        <f>ROUND(G753*'2-Calculator'!$C$27,2)</f>
        <v>2748.36</v>
      </c>
      <c r="I753" s="179" t="s">
        <v>18</v>
      </c>
      <c r="J753" s="179" t="s">
        <v>17</v>
      </c>
      <c r="K753" s="180" t="s">
        <v>151</v>
      </c>
      <c r="L753" s="181" t="s">
        <v>157</v>
      </c>
      <c r="M753" s="161"/>
      <c r="O753" s="149"/>
      <c r="P753" s="149"/>
    </row>
    <row r="754" spans="1:16">
      <c r="A754" s="150" t="s">
        <v>853</v>
      </c>
      <c r="B754" s="151" t="s">
        <v>1572</v>
      </c>
      <c r="C754" s="152">
        <v>2.63</v>
      </c>
      <c r="D754" s="153">
        <v>0.54449999999999998</v>
      </c>
      <c r="E754" s="154">
        <v>0.66180000000000005</v>
      </c>
      <c r="F754" s="155">
        <v>1</v>
      </c>
      <c r="G754" s="156">
        <f t="shared" si="11"/>
        <v>0.66180000000000005</v>
      </c>
      <c r="H754" s="157">
        <f>ROUND(G754*'2-Calculator'!$C$27,2)</f>
        <v>3567.1</v>
      </c>
      <c r="I754" s="158" t="s">
        <v>18</v>
      </c>
      <c r="J754" s="158" t="s">
        <v>17</v>
      </c>
      <c r="K754" s="159" t="s">
        <v>151</v>
      </c>
      <c r="L754" s="160" t="s">
        <v>157</v>
      </c>
      <c r="M754" s="161"/>
      <c r="O754" s="149"/>
      <c r="P754" s="149"/>
    </row>
    <row r="755" spans="1:16">
      <c r="A755" s="150" t="s">
        <v>854</v>
      </c>
      <c r="B755" s="151" t="s">
        <v>1572</v>
      </c>
      <c r="C755" s="152">
        <v>4.13</v>
      </c>
      <c r="D755" s="153">
        <v>0.80289999999999995</v>
      </c>
      <c r="E755" s="154">
        <v>0.97589999999999999</v>
      </c>
      <c r="F755" s="155">
        <v>1</v>
      </c>
      <c r="G755" s="156">
        <f t="shared" si="11"/>
        <v>0.97589999999999999</v>
      </c>
      <c r="H755" s="157">
        <f>ROUND(G755*'2-Calculator'!$C$27,2)</f>
        <v>5260.1</v>
      </c>
      <c r="I755" s="158" t="s">
        <v>18</v>
      </c>
      <c r="J755" s="158" t="s">
        <v>17</v>
      </c>
      <c r="K755" s="159" t="s">
        <v>151</v>
      </c>
      <c r="L755" s="160" t="s">
        <v>157</v>
      </c>
      <c r="M755" s="161"/>
      <c r="O755" s="149"/>
      <c r="P755" s="149"/>
    </row>
    <row r="756" spans="1:16">
      <c r="A756" s="163" t="s">
        <v>855</v>
      </c>
      <c r="B756" s="164" t="s">
        <v>1572</v>
      </c>
      <c r="C756" s="165">
        <v>7.43</v>
      </c>
      <c r="D756" s="166">
        <v>1.6007</v>
      </c>
      <c r="E756" s="167">
        <v>1.9456</v>
      </c>
      <c r="F756" s="168">
        <v>1</v>
      </c>
      <c r="G756" s="167">
        <f t="shared" si="11"/>
        <v>1.9456</v>
      </c>
      <c r="H756" s="169">
        <f>ROUND(G756*'2-Calculator'!$C$27,2)</f>
        <v>10486.78</v>
      </c>
      <c r="I756" s="170" t="s">
        <v>18</v>
      </c>
      <c r="J756" s="170" t="s">
        <v>17</v>
      </c>
      <c r="K756" s="171" t="s">
        <v>151</v>
      </c>
      <c r="L756" s="172" t="s">
        <v>157</v>
      </c>
      <c r="M756" s="161"/>
      <c r="O756" s="149"/>
      <c r="P756" s="149"/>
    </row>
    <row r="757" spans="1:16">
      <c r="A757" s="173" t="s">
        <v>856</v>
      </c>
      <c r="B757" s="174" t="s">
        <v>1755</v>
      </c>
      <c r="C757" s="175">
        <v>3.07</v>
      </c>
      <c r="D757" s="176">
        <v>0.38690000000000002</v>
      </c>
      <c r="E757" s="177">
        <v>0.4703</v>
      </c>
      <c r="F757" s="178">
        <v>1</v>
      </c>
      <c r="G757" s="156">
        <f t="shared" si="11"/>
        <v>0.4703</v>
      </c>
      <c r="H757" s="157">
        <f>ROUND(G757*'2-Calculator'!$C$27,2)</f>
        <v>2534.92</v>
      </c>
      <c r="I757" s="179" t="s">
        <v>18</v>
      </c>
      <c r="J757" s="179" t="s">
        <v>17</v>
      </c>
      <c r="K757" s="180" t="s">
        <v>151</v>
      </c>
      <c r="L757" s="181" t="s">
        <v>157</v>
      </c>
      <c r="M757" s="161"/>
      <c r="O757" s="149"/>
      <c r="P757" s="149"/>
    </row>
    <row r="758" spans="1:16">
      <c r="A758" s="150" t="s">
        <v>857</v>
      </c>
      <c r="B758" s="151" t="s">
        <v>1755</v>
      </c>
      <c r="C758" s="152">
        <v>4.4400000000000004</v>
      </c>
      <c r="D758" s="153">
        <v>0.56799999999999995</v>
      </c>
      <c r="E758" s="154">
        <v>0.69040000000000001</v>
      </c>
      <c r="F758" s="155">
        <v>1</v>
      </c>
      <c r="G758" s="156">
        <f t="shared" si="11"/>
        <v>0.69040000000000001</v>
      </c>
      <c r="H758" s="157">
        <f>ROUND(G758*'2-Calculator'!$C$27,2)</f>
        <v>3721.26</v>
      </c>
      <c r="I758" s="158" t="s">
        <v>18</v>
      </c>
      <c r="J758" s="158" t="s">
        <v>17</v>
      </c>
      <c r="K758" s="159" t="s">
        <v>151</v>
      </c>
      <c r="L758" s="160" t="s">
        <v>157</v>
      </c>
      <c r="M758" s="161"/>
      <c r="O758" s="149"/>
      <c r="P758" s="149"/>
    </row>
    <row r="759" spans="1:16">
      <c r="A759" s="150" t="s">
        <v>858</v>
      </c>
      <c r="B759" s="151" t="s">
        <v>1755</v>
      </c>
      <c r="C759" s="152">
        <v>6.36</v>
      </c>
      <c r="D759" s="153">
        <v>0.86909999999999998</v>
      </c>
      <c r="E759" s="154">
        <v>1.0564</v>
      </c>
      <c r="F759" s="155">
        <v>1</v>
      </c>
      <c r="G759" s="156">
        <f t="shared" si="11"/>
        <v>1.0564</v>
      </c>
      <c r="H759" s="157">
        <f>ROUND(G759*'2-Calculator'!$C$27,2)</f>
        <v>5694</v>
      </c>
      <c r="I759" s="158" t="s">
        <v>18</v>
      </c>
      <c r="J759" s="158" t="s">
        <v>17</v>
      </c>
      <c r="K759" s="159" t="s">
        <v>151</v>
      </c>
      <c r="L759" s="160" t="s">
        <v>157</v>
      </c>
      <c r="M759" s="161"/>
      <c r="O759" s="149"/>
      <c r="P759" s="149"/>
    </row>
    <row r="760" spans="1:16">
      <c r="A760" s="163" t="s">
        <v>859</v>
      </c>
      <c r="B760" s="164" t="s">
        <v>1755</v>
      </c>
      <c r="C760" s="165">
        <v>11.14</v>
      </c>
      <c r="D760" s="166">
        <v>1.6686000000000001</v>
      </c>
      <c r="E760" s="167">
        <v>2.0280999999999998</v>
      </c>
      <c r="F760" s="168">
        <v>1</v>
      </c>
      <c r="G760" s="167">
        <f t="shared" si="11"/>
        <v>2.0280999999999998</v>
      </c>
      <c r="H760" s="169">
        <f>ROUND(G760*'2-Calculator'!$C$27,2)</f>
        <v>10931.46</v>
      </c>
      <c r="I760" s="170" t="s">
        <v>18</v>
      </c>
      <c r="J760" s="170" t="s">
        <v>17</v>
      </c>
      <c r="K760" s="171" t="s">
        <v>151</v>
      </c>
      <c r="L760" s="172" t="s">
        <v>157</v>
      </c>
      <c r="M760" s="161"/>
      <c r="O760" s="149"/>
      <c r="P760" s="149"/>
    </row>
    <row r="761" spans="1:16">
      <c r="A761" s="173" t="s">
        <v>860</v>
      </c>
      <c r="B761" s="174" t="s">
        <v>1756</v>
      </c>
      <c r="C761" s="175">
        <v>1.98</v>
      </c>
      <c r="D761" s="176">
        <v>0.3327</v>
      </c>
      <c r="E761" s="177">
        <v>0.40439999999999998</v>
      </c>
      <c r="F761" s="178">
        <v>1</v>
      </c>
      <c r="G761" s="156">
        <f t="shared" si="11"/>
        <v>0.40439999999999998</v>
      </c>
      <c r="H761" s="157">
        <f>ROUND(G761*'2-Calculator'!$C$27,2)</f>
        <v>2179.7199999999998</v>
      </c>
      <c r="I761" s="179" t="s">
        <v>18</v>
      </c>
      <c r="J761" s="179" t="s">
        <v>17</v>
      </c>
      <c r="K761" s="180" t="s">
        <v>151</v>
      </c>
      <c r="L761" s="181" t="s">
        <v>157</v>
      </c>
      <c r="M761" s="161"/>
      <c r="O761" s="149"/>
      <c r="P761" s="149"/>
    </row>
    <row r="762" spans="1:16">
      <c r="A762" s="150" t="s">
        <v>861</v>
      </c>
      <c r="B762" s="151" t="s">
        <v>1756</v>
      </c>
      <c r="C762" s="152">
        <v>2.75</v>
      </c>
      <c r="D762" s="153">
        <v>0.4894</v>
      </c>
      <c r="E762" s="154">
        <v>0.59489999999999998</v>
      </c>
      <c r="F762" s="155">
        <v>1</v>
      </c>
      <c r="G762" s="156">
        <f t="shared" si="11"/>
        <v>0.59489999999999998</v>
      </c>
      <c r="H762" s="157">
        <f>ROUND(G762*'2-Calculator'!$C$27,2)</f>
        <v>3206.51</v>
      </c>
      <c r="I762" s="158" t="s">
        <v>18</v>
      </c>
      <c r="J762" s="158" t="s">
        <v>17</v>
      </c>
      <c r="K762" s="159" t="s">
        <v>151</v>
      </c>
      <c r="L762" s="160" t="s">
        <v>157</v>
      </c>
      <c r="M762" s="161"/>
      <c r="O762" s="149"/>
      <c r="P762" s="149"/>
    </row>
    <row r="763" spans="1:16">
      <c r="A763" s="150" t="s">
        <v>862</v>
      </c>
      <c r="B763" s="151" t="s">
        <v>1756</v>
      </c>
      <c r="C763" s="152">
        <v>4.2300000000000004</v>
      </c>
      <c r="D763" s="153">
        <v>0.71099999999999997</v>
      </c>
      <c r="E763" s="154">
        <v>0.86419999999999997</v>
      </c>
      <c r="F763" s="155">
        <v>1</v>
      </c>
      <c r="G763" s="156">
        <f t="shared" si="11"/>
        <v>0.86419999999999997</v>
      </c>
      <c r="H763" s="157">
        <f>ROUND(G763*'2-Calculator'!$C$27,2)</f>
        <v>4658.04</v>
      </c>
      <c r="I763" s="158" t="s">
        <v>18</v>
      </c>
      <c r="J763" s="158" t="s">
        <v>17</v>
      </c>
      <c r="K763" s="159" t="s">
        <v>151</v>
      </c>
      <c r="L763" s="160" t="s">
        <v>157</v>
      </c>
      <c r="M763" s="161"/>
      <c r="O763" s="149"/>
      <c r="P763" s="149"/>
    </row>
    <row r="764" spans="1:16">
      <c r="A764" s="163" t="s">
        <v>863</v>
      </c>
      <c r="B764" s="164" t="s">
        <v>1756</v>
      </c>
      <c r="C764" s="165">
        <v>7.54</v>
      </c>
      <c r="D764" s="166">
        <v>1.264</v>
      </c>
      <c r="E764" s="167">
        <v>1.5364</v>
      </c>
      <c r="F764" s="168">
        <v>1</v>
      </c>
      <c r="G764" s="167">
        <f t="shared" si="11"/>
        <v>1.5364</v>
      </c>
      <c r="H764" s="169">
        <f>ROUND(G764*'2-Calculator'!$C$27,2)</f>
        <v>8281.2000000000007</v>
      </c>
      <c r="I764" s="170" t="s">
        <v>18</v>
      </c>
      <c r="J764" s="170" t="s">
        <v>17</v>
      </c>
      <c r="K764" s="171" t="s">
        <v>151</v>
      </c>
      <c r="L764" s="172" t="s">
        <v>157</v>
      </c>
      <c r="M764" s="161"/>
      <c r="O764" s="149"/>
      <c r="P764" s="149"/>
    </row>
    <row r="765" spans="1:16">
      <c r="A765" s="173" t="s">
        <v>864</v>
      </c>
      <c r="B765" s="174" t="s">
        <v>1573</v>
      </c>
      <c r="C765" s="175">
        <v>2.39</v>
      </c>
      <c r="D765" s="176">
        <v>0.50180000000000002</v>
      </c>
      <c r="E765" s="177">
        <v>0.6099</v>
      </c>
      <c r="F765" s="178">
        <v>1</v>
      </c>
      <c r="G765" s="156">
        <f t="shared" si="11"/>
        <v>0.6099</v>
      </c>
      <c r="H765" s="157">
        <f>ROUND(G765*'2-Calculator'!$C$27,2)</f>
        <v>3287.36</v>
      </c>
      <c r="I765" s="179" t="s">
        <v>18</v>
      </c>
      <c r="J765" s="179" t="s">
        <v>17</v>
      </c>
      <c r="K765" s="180" t="s">
        <v>151</v>
      </c>
      <c r="L765" s="181" t="s">
        <v>157</v>
      </c>
      <c r="M765" s="161"/>
      <c r="O765" s="149"/>
      <c r="P765" s="149"/>
    </row>
    <row r="766" spans="1:16">
      <c r="A766" s="150" t="s">
        <v>865</v>
      </c>
      <c r="B766" s="151" t="s">
        <v>1573</v>
      </c>
      <c r="C766" s="152">
        <v>3.42</v>
      </c>
      <c r="D766" s="153">
        <v>0.67449999999999999</v>
      </c>
      <c r="E766" s="154">
        <v>0.81979999999999997</v>
      </c>
      <c r="F766" s="155">
        <v>1</v>
      </c>
      <c r="G766" s="156">
        <f t="shared" si="11"/>
        <v>0.81979999999999997</v>
      </c>
      <c r="H766" s="157">
        <f>ROUND(G766*'2-Calculator'!$C$27,2)</f>
        <v>4418.72</v>
      </c>
      <c r="I766" s="158" t="s">
        <v>18</v>
      </c>
      <c r="J766" s="158" t="s">
        <v>17</v>
      </c>
      <c r="K766" s="159" t="s">
        <v>151</v>
      </c>
      <c r="L766" s="160" t="s">
        <v>157</v>
      </c>
      <c r="M766" s="161"/>
      <c r="O766" s="149"/>
      <c r="P766" s="149"/>
    </row>
    <row r="767" spans="1:16">
      <c r="A767" s="150" t="s">
        <v>866</v>
      </c>
      <c r="B767" s="151" t="s">
        <v>1573</v>
      </c>
      <c r="C767" s="152">
        <v>5.26</v>
      </c>
      <c r="D767" s="153">
        <v>1.0126999999999999</v>
      </c>
      <c r="E767" s="154">
        <v>1.2309000000000001</v>
      </c>
      <c r="F767" s="155">
        <v>1</v>
      </c>
      <c r="G767" s="156">
        <f t="shared" si="11"/>
        <v>1.2309000000000001</v>
      </c>
      <c r="H767" s="157">
        <f>ROUND(G767*'2-Calculator'!$C$27,2)</f>
        <v>6634.55</v>
      </c>
      <c r="I767" s="158" t="s">
        <v>18</v>
      </c>
      <c r="J767" s="158" t="s">
        <v>17</v>
      </c>
      <c r="K767" s="159" t="s">
        <v>151</v>
      </c>
      <c r="L767" s="160" t="s">
        <v>157</v>
      </c>
      <c r="M767" s="161"/>
      <c r="O767" s="149"/>
      <c r="P767" s="149"/>
    </row>
    <row r="768" spans="1:16">
      <c r="A768" s="163" t="s">
        <v>867</v>
      </c>
      <c r="B768" s="164" t="s">
        <v>1573</v>
      </c>
      <c r="C768" s="165">
        <v>9.2899999999999991</v>
      </c>
      <c r="D768" s="166">
        <v>1.9038999999999999</v>
      </c>
      <c r="E768" s="167">
        <v>2.3140999999999998</v>
      </c>
      <c r="F768" s="168">
        <v>1</v>
      </c>
      <c r="G768" s="167">
        <f t="shared" si="11"/>
        <v>2.3140999999999998</v>
      </c>
      <c r="H768" s="169">
        <f>ROUND(G768*'2-Calculator'!$C$27,2)</f>
        <v>12473</v>
      </c>
      <c r="I768" s="170" t="s">
        <v>18</v>
      </c>
      <c r="J768" s="170" t="s">
        <v>17</v>
      </c>
      <c r="K768" s="171" t="s">
        <v>151</v>
      </c>
      <c r="L768" s="172" t="s">
        <v>157</v>
      </c>
      <c r="M768" s="161"/>
      <c r="O768" s="149"/>
      <c r="P768" s="149"/>
    </row>
    <row r="769" spans="1:16">
      <c r="A769" s="173" t="s">
        <v>868</v>
      </c>
      <c r="B769" s="174" t="s">
        <v>1574</v>
      </c>
      <c r="C769" s="175">
        <v>2.61</v>
      </c>
      <c r="D769" s="176">
        <v>0.4713</v>
      </c>
      <c r="E769" s="177">
        <v>0.57289999999999996</v>
      </c>
      <c r="F769" s="178">
        <v>1</v>
      </c>
      <c r="G769" s="156">
        <f t="shared" si="11"/>
        <v>0.57289999999999996</v>
      </c>
      <c r="H769" s="157">
        <f>ROUND(G769*'2-Calculator'!$C$27,2)</f>
        <v>3087.93</v>
      </c>
      <c r="I769" s="179" t="s">
        <v>18</v>
      </c>
      <c r="J769" s="179" t="s">
        <v>17</v>
      </c>
      <c r="K769" s="180" t="s">
        <v>151</v>
      </c>
      <c r="L769" s="181" t="s">
        <v>157</v>
      </c>
      <c r="M769" s="161"/>
      <c r="O769" s="149"/>
      <c r="P769" s="149"/>
    </row>
    <row r="770" spans="1:16">
      <c r="A770" s="150" t="s">
        <v>869</v>
      </c>
      <c r="B770" s="151" t="s">
        <v>1574</v>
      </c>
      <c r="C770" s="152">
        <v>3.76</v>
      </c>
      <c r="D770" s="153">
        <v>0.65769999999999995</v>
      </c>
      <c r="E770" s="154">
        <v>0.7994</v>
      </c>
      <c r="F770" s="155">
        <v>1</v>
      </c>
      <c r="G770" s="156">
        <f t="shared" si="11"/>
        <v>0.7994</v>
      </c>
      <c r="H770" s="157">
        <f>ROUND(G770*'2-Calculator'!$C$27,2)</f>
        <v>4308.7700000000004</v>
      </c>
      <c r="I770" s="158" t="s">
        <v>18</v>
      </c>
      <c r="J770" s="158" t="s">
        <v>17</v>
      </c>
      <c r="K770" s="159" t="s">
        <v>151</v>
      </c>
      <c r="L770" s="160" t="s">
        <v>157</v>
      </c>
      <c r="M770" s="161"/>
      <c r="O770" s="149"/>
      <c r="P770" s="149"/>
    </row>
    <row r="771" spans="1:16">
      <c r="A771" s="150" t="s">
        <v>870</v>
      </c>
      <c r="B771" s="151" t="s">
        <v>1574</v>
      </c>
      <c r="C771" s="152">
        <v>5.4</v>
      </c>
      <c r="D771" s="153">
        <v>0.95479999999999998</v>
      </c>
      <c r="E771" s="154">
        <v>1.1605000000000001</v>
      </c>
      <c r="F771" s="155">
        <v>1</v>
      </c>
      <c r="G771" s="156">
        <f t="shared" si="11"/>
        <v>1.1605000000000001</v>
      </c>
      <c r="H771" s="157">
        <f>ROUND(G771*'2-Calculator'!$C$27,2)</f>
        <v>6255.1</v>
      </c>
      <c r="I771" s="158" t="s">
        <v>18</v>
      </c>
      <c r="J771" s="158" t="s">
        <v>17</v>
      </c>
      <c r="K771" s="159" t="s">
        <v>151</v>
      </c>
      <c r="L771" s="160" t="s">
        <v>157</v>
      </c>
      <c r="M771" s="161"/>
      <c r="O771" s="149"/>
      <c r="P771" s="149"/>
    </row>
    <row r="772" spans="1:16">
      <c r="A772" s="163" t="s">
        <v>871</v>
      </c>
      <c r="B772" s="164" t="s">
        <v>1574</v>
      </c>
      <c r="C772" s="165">
        <v>8.83</v>
      </c>
      <c r="D772" s="166">
        <v>1.7294</v>
      </c>
      <c r="E772" s="167">
        <v>2.1019999999999999</v>
      </c>
      <c r="F772" s="168">
        <v>1</v>
      </c>
      <c r="G772" s="167">
        <f t="shared" si="11"/>
        <v>2.1019999999999999</v>
      </c>
      <c r="H772" s="169">
        <f>ROUND(G772*'2-Calculator'!$C$27,2)</f>
        <v>11329.78</v>
      </c>
      <c r="I772" s="170" t="s">
        <v>18</v>
      </c>
      <c r="J772" s="170" t="s">
        <v>17</v>
      </c>
      <c r="K772" s="171" t="s">
        <v>151</v>
      </c>
      <c r="L772" s="172" t="s">
        <v>157</v>
      </c>
      <c r="M772" s="161"/>
      <c r="O772" s="149"/>
      <c r="P772" s="149"/>
    </row>
    <row r="773" spans="1:16">
      <c r="A773" s="173" t="s">
        <v>872</v>
      </c>
      <c r="B773" s="174" t="s">
        <v>1575</v>
      </c>
      <c r="C773" s="175">
        <v>2.14</v>
      </c>
      <c r="D773" s="176">
        <v>0.42099999999999999</v>
      </c>
      <c r="E773" s="177">
        <v>0.51170000000000004</v>
      </c>
      <c r="F773" s="178">
        <v>1</v>
      </c>
      <c r="G773" s="156">
        <f t="shared" si="11"/>
        <v>0.51170000000000004</v>
      </c>
      <c r="H773" s="157">
        <f>ROUND(G773*'2-Calculator'!$C$27,2)</f>
        <v>2758.06</v>
      </c>
      <c r="I773" s="179" t="s">
        <v>18</v>
      </c>
      <c r="J773" s="179" t="s">
        <v>17</v>
      </c>
      <c r="K773" s="180" t="s">
        <v>151</v>
      </c>
      <c r="L773" s="181" t="s">
        <v>157</v>
      </c>
      <c r="M773" s="161"/>
      <c r="O773" s="149"/>
      <c r="P773" s="149"/>
    </row>
    <row r="774" spans="1:16">
      <c r="A774" s="150" t="s">
        <v>873</v>
      </c>
      <c r="B774" s="151" t="s">
        <v>1575</v>
      </c>
      <c r="C774" s="152">
        <v>2.59</v>
      </c>
      <c r="D774" s="153">
        <v>0.51419999999999999</v>
      </c>
      <c r="E774" s="154">
        <v>0.625</v>
      </c>
      <c r="F774" s="155">
        <v>1</v>
      </c>
      <c r="G774" s="156">
        <f t="shared" si="11"/>
        <v>0.625</v>
      </c>
      <c r="H774" s="157">
        <f>ROUND(G774*'2-Calculator'!$C$27,2)</f>
        <v>3368.75</v>
      </c>
      <c r="I774" s="158" t="s">
        <v>18</v>
      </c>
      <c r="J774" s="158" t="s">
        <v>17</v>
      </c>
      <c r="K774" s="159" t="s">
        <v>151</v>
      </c>
      <c r="L774" s="160" t="s">
        <v>157</v>
      </c>
      <c r="M774" s="161"/>
      <c r="O774" s="149"/>
      <c r="P774" s="149"/>
    </row>
    <row r="775" spans="1:16">
      <c r="A775" s="150" t="s">
        <v>874</v>
      </c>
      <c r="B775" s="151" t="s">
        <v>1575</v>
      </c>
      <c r="C775" s="152">
        <v>3.53</v>
      </c>
      <c r="D775" s="153">
        <v>0.68710000000000004</v>
      </c>
      <c r="E775" s="154">
        <v>0.83509999999999995</v>
      </c>
      <c r="F775" s="155">
        <v>1</v>
      </c>
      <c r="G775" s="156">
        <f t="shared" si="11"/>
        <v>0.83509999999999995</v>
      </c>
      <c r="H775" s="157">
        <f>ROUND(G775*'2-Calculator'!$C$27,2)</f>
        <v>4501.1899999999996</v>
      </c>
      <c r="I775" s="158" t="s">
        <v>18</v>
      </c>
      <c r="J775" s="158" t="s">
        <v>17</v>
      </c>
      <c r="K775" s="159" t="s">
        <v>151</v>
      </c>
      <c r="L775" s="160" t="s">
        <v>157</v>
      </c>
      <c r="M775" s="161"/>
      <c r="O775" s="149"/>
      <c r="P775" s="149"/>
    </row>
    <row r="776" spans="1:16">
      <c r="A776" s="163" t="s">
        <v>875</v>
      </c>
      <c r="B776" s="164" t="s">
        <v>1575</v>
      </c>
      <c r="C776" s="165">
        <v>6.71</v>
      </c>
      <c r="D776" s="166">
        <v>1.3834</v>
      </c>
      <c r="E776" s="167">
        <v>1.6815</v>
      </c>
      <c r="F776" s="168">
        <v>1</v>
      </c>
      <c r="G776" s="167">
        <f t="shared" si="11"/>
        <v>1.6815</v>
      </c>
      <c r="H776" s="169">
        <f>ROUND(G776*'2-Calculator'!$C$27,2)</f>
        <v>9063.2900000000009</v>
      </c>
      <c r="I776" s="170" t="s">
        <v>18</v>
      </c>
      <c r="J776" s="170" t="s">
        <v>17</v>
      </c>
      <c r="K776" s="171" t="s">
        <v>151</v>
      </c>
      <c r="L776" s="172" t="s">
        <v>157</v>
      </c>
      <c r="M776" s="161"/>
      <c r="O776" s="149"/>
      <c r="P776" s="149"/>
    </row>
    <row r="777" spans="1:16">
      <c r="A777" s="173" t="s">
        <v>876</v>
      </c>
      <c r="B777" s="174" t="s">
        <v>1576</v>
      </c>
      <c r="C777" s="175">
        <v>2.54</v>
      </c>
      <c r="D777" s="176">
        <v>0.44640000000000002</v>
      </c>
      <c r="E777" s="177">
        <v>0.54259999999999997</v>
      </c>
      <c r="F777" s="178">
        <v>1</v>
      </c>
      <c r="G777" s="156">
        <f t="shared" si="11"/>
        <v>0.54259999999999997</v>
      </c>
      <c r="H777" s="157">
        <f>ROUND(G777*'2-Calculator'!$C$27,2)</f>
        <v>2924.61</v>
      </c>
      <c r="I777" s="179" t="s">
        <v>18</v>
      </c>
      <c r="J777" s="179" t="s">
        <v>17</v>
      </c>
      <c r="K777" s="180" t="s">
        <v>151</v>
      </c>
      <c r="L777" s="181" t="s">
        <v>157</v>
      </c>
      <c r="M777" s="161"/>
      <c r="O777" s="149"/>
      <c r="P777" s="149"/>
    </row>
    <row r="778" spans="1:16">
      <c r="A778" s="150" t="s">
        <v>877</v>
      </c>
      <c r="B778" s="151" t="s">
        <v>1576</v>
      </c>
      <c r="C778" s="152">
        <v>3.5</v>
      </c>
      <c r="D778" s="153">
        <v>0.59279999999999999</v>
      </c>
      <c r="E778" s="154">
        <v>0.72050000000000003</v>
      </c>
      <c r="F778" s="155">
        <v>1</v>
      </c>
      <c r="G778" s="156">
        <f t="shared" si="11"/>
        <v>0.72050000000000003</v>
      </c>
      <c r="H778" s="157">
        <f>ROUND(G778*'2-Calculator'!$C$27,2)</f>
        <v>3883.5</v>
      </c>
      <c r="I778" s="158" t="s">
        <v>18</v>
      </c>
      <c r="J778" s="158" t="s">
        <v>17</v>
      </c>
      <c r="K778" s="159" t="s">
        <v>151</v>
      </c>
      <c r="L778" s="160" t="s">
        <v>157</v>
      </c>
      <c r="M778" s="161"/>
      <c r="O778" s="149"/>
      <c r="P778" s="149"/>
    </row>
    <row r="779" spans="1:16">
      <c r="A779" s="150" t="s">
        <v>878</v>
      </c>
      <c r="B779" s="151" t="s">
        <v>1576</v>
      </c>
      <c r="C779" s="152">
        <v>5.2</v>
      </c>
      <c r="D779" s="153">
        <v>0.86919999999999997</v>
      </c>
      <c r="E779" s="154">
        <v>1.0565</v>
      </c>
      <c r="F779" s="155">
        <v>1</v>
      </c>
      <c r="G779" s="156">
        <f t="shared" si="11"/>
        <v>1.0565</v>
      </c>
      <c r="H779" s="157">
        <f>ROUND(G779*'2-Calculator'!$C$27,2)</f>
        <v>5694.54</v>
      </c>
      <c r="I779" s="158" t="s">
        <v>18</v>
      </c>
      <c r="J779" s="158" t="s">
        <v>17</v>
      </c>
      <c r="K779" s="159" t="s">
        <v>151</v>
      </c>
      <c r="L779" s="160" t="s">
        <v>157</v>
      </c>
      <c r="M779" s="161"/>
      <c r="O779" s="149"/>
      <c r="P779" s="149"/>
    </row>
    <row r="780" spans="1:16">
      <c r="A780" s="163" t="s">
        <v>879</v>
      </c>
      <c r="B780" s="164" t="s">
        <v>1576</v>
      </c>
      <c r="C780" s="165">
        <v>8.5399999999999991</v>
      </c>
      <c r="D780" s="166">
        <v>1.5687</v>
      </c>
      <c r="E780" s="167">
        <v>1.9067000000000001</v>
      </c>
      <c r="F780" s="168">
        <v>1</v>
      </c>
      <c r="G780" s="167">
        <f t="shared" si="11"/>
        <v>1.9067000000000001</v>
      </c>
      <c r="H780" s="169">
        <f>ROUND(G780*'2-Calculator'!$C$27,2)</f>
        <v>10277.11</v>
      </c>
      <c r="I780" s="170" t="s">
        <v>18</v>
      </c>
      <c r="J780" s="170" t="s">
        <v>17</v>
      </c>
      <c r="K780" s="171" t="s">
        <v>151</v>
      </c>
      <c r="L780" s="172" t="s">
        <v>157</v>
      </c>
      <c r="M780" s="161"/>
      <c r="O780" s="149"/>
      <c r="P780" s="149"/>
    </row>
    <row r="781" spans="1:16">
      <c r="A781" s="173" t="s">
        <v>880</v>
      </c>
      <c r="B781" s="174" t="s">
        <v>1577</v>
      </c>
      <c r="C781" s="175">
        <v>2.19</v>
      </c>
      <c r="D781" s="176">
        <v>0.43769999999999998</v>
      </c>
      <c r="E781" s="177">
        <v>0.53200000000000003</v>
      </c>
      <c r="F781" s="178">
        <v>1</v>
      </c>
      <c r="G781" s="156">
        <f t="shared" si="11"/>
        <v>0.53200000000000003</v>
      </c>
      <c r="H781" s="157">
        <f>ROUND(G781*'2-Calculator'!$C$27,2)</f>
        <v>2867.48</v>
      </c>
      <c r="I781" s="179" t="s">
        <v>18</v>
      </c>
      <c r="J781" s="179" t="s">
        <v>17</v>
      </c>
      <c r="K781" s="180" t="s">
        <v>151</v>
      </c>
      <c r="L781" s="181" t="s">
        <v>157</v>
      </c>
      <c r="M781" s="161"/>
      <c r="O781" s="149"/>
      <c r="P781" s="149"/>
    </row>
    <row r="782" spans="1:16">
      <c r="A782" s="150" t="s">
        <v>881</v>
      </c>
      <c r="B782" s="151" t="s">
        <v>1577</v>
      </c>
      <c r="C782" s="152">
        <v>3.28</v>
      </c>
      <c r="D782" s="153">
        <v>0.61260000000000003</v>
      </c>
      <c r="E782" s="154">
        <v>0.74460000000000004</v>
      </c>
      <c r="F782" s="155">
        <v>1</v>
      </c>
      <c r="G782" s="156">
        <f t="shared" si="11"/>
        <v>0.74460000000000004</v>
      </c>
      <c r="H782" s="157">
        <f>ROUND(G782*'2-Calculator'!$C$27,2)</f>
        <v>4013.39</v>
      </c>
      <c r="I782" s="158" t="s">
        <v>18</v>
      </c>
      <c r="J782" s="158" t="s">
        <v>17</v>
      </c>
      <c r="K782" s="159" t="s">
        <v>151</v>
      </c>
      <c r="L782" s="160" t="s">
        <v>157</v>
      </c>
      <c r="M782" s="161"/>
      <c r="O782" s="149"/>
      <c r="P782" s="149"/>
    </row>
    <row r="783" spans="1:16">
      <c r="A783" s="150" t="s">
        <v>882</v>
      </c>
      <c r="B783" s="151" t="s">
        <v>1577</v>
      </c>
      <c r="C783" s="152">
        <v>5.9</v>
      </c>
      <c r="D783" s="153">
        <v>0.99709999999999999</v>
      </c>
      <c r="E783" s="154">
        <v>1.2119</v>
      </c>
      <c r="F783" s="155">
        <v>1</v>
      </c>
      <c r="G783" s="156">
        <f t="shared" si="11"/>
        <v>1.2119</v>
      </c>
      <c r="H783" s="157">
        <f>ROUND(G783*'2-Calculator'!$C$27,2)</f>
        <v>6532.14</v>
      </c>
      <c r="I783" s="158" t="s">
        <v>18</v>
      </c>
      <c r="J783" s="158" t="s">
        <v>17</v>
      </c>
      <c r="K783" s="159" t="s">
        <v>151</v>
      </c>
      <c r="L783" s="160" t="s">
        <v>157</v>
      </c>
      <c r="M783" s="161"/>
      <c r="O783" s="149"/>
      <c r="P783" s="149"/>
    </row>
    <row r="784" spans="1:16">
      <c r="A784" s="163" t="s">
        <v>883</v>
      </c>
      <c r="B784" s="164" t="s">
        <v>1577</v>
      </c>
      <c r="C784" s="165">
        <v>9.0500000000000007</v>
      </c>
      <c r="D784" s="166">
        <v>1.6691</v>
      </c>
      <c r="E784" s="167">
        <v>2.0287000000000002</v>
      </c>
      <c r="F784" s="168">
        <v>1</v>
      </c>
      <c r="G784" s="167">
        <f t="shared" si="11"/>
        <v>2.0287000000000002</v>
      </c>
      <c r="H784" s="169">
        <f>ROUND(G784*'2-Calculator'!$C$27,2)</f>
        <v>10934.69</v>
      </c>
      <c r="I784" s="170" t="s">
        <v>18</v>
      </c>
      <c r="J784" s="170" t="s">
        <v>17</v>
      </c>
      <c r="K784" s="171" t="s">
        <v>151</v>
      </c>
      <c r="L784" s="172" t="s">
        <v>157</v>
      </c>
      <c r="M784" s="161"/>
      <c r="O784" s="149"/>
      <c r="P784" s="149"/>
    </row>
    <row r="785" spans="1:16">
      <c r="A785" s="173" t="s">
        <v>884</v>
      </c>
      <c r="B785" s="174" t="s">
        <v>1578</v>
      </c>
      <c r="C785" s="175">
        <v>4.25</v>
      </c>
      <c r="D785" s="176">
        <v>4.0321999999999996</v>
      </c>
      <c r="E785" s="177">
        <v>4.9009999999999998</v>
      </c>
      <c r="F785" s="178">
        <v>1</v>
      </c>
      <c r="G785" s="156">
        <f t="shared" si="11"/>
        <v>4.9009999999999998</v>
      </c>
      <c r="H785" s="157">
        <f>ROUND(G785*'2-Calculator'!$C$27,2)</f>
        <v>26416.39</v>
      </c>
      <c r="I785" s="179" t="s">
        <v>18</v>
      </c>
      <c r="J785" s="179" t="s">
        <v>17</v>
      </c>
      <c r="K785" s="180" t="s">
        <v>151</v>
      </c>
      <c r="L785" s="181" t="s">
        <v>157</v>
      </c>
      <c r="M785" s="161"/>
      <c r="O785" s="149"/>
      <c r="P785" s="149"/>
    </row>
    <row r="786" spans="1:16">
      <c r="A786" s="150" t="s">
        <v>885</v>
      </c>
      <c r="B786" s="151" t="s">
        <v>1578</v>
      </c>
      <c r="C786" s="152">
        <v>4.72</v>
      </c>
      <c r="D786" s="153">
        <v>4.6517999999999997</v>
      </c>
      <c r="E786" s="154">
        <v>5.6540999999999997</v>
      </c>
      <c r="F786" s="155">
        <v>1</v>
      </c>
      <c r="G786" s="156">
        <f t="shared" si="11"/>
        <v>5.6540999999999997</v>
      </c>
      <c r="H786" s="157">
        <f>ROUND(G786*'2-Calculator'!$C$27,2)</f>
        <v>30475.599999999999</v>
      </c>
      <c r="I786" s="158" t="s">
        <v>18</v>
      </c>
      <c r="J786" s="158" t="s">
        <v>17</v>
      </c>
      <c r="K786" s="159" t="s">
        <v>151</v>
      </c>
      <c r="L786" s="160" t="s">
        <v>157</v>
      </c>
      <c r="M786" s="161"/>
      <c r="O786" s="149"/>
      <c r="P786" s="149"/>
    </row>
    <row r="787" spans="1:16">
      <c r="A787" s="150" t="s">
        <v>886</v>
      </c>
      <c r="B787" s="151" t="s">
        <v>1578</v>
      </c>
      <c r="C787" s="152">
        <v>6.53</v>
      </c>
      <c r="D787" s="153">
        <v>5.5026999999999999</v>
      </c>
      <c r="E787" s="154">
        <v>6.6883999999999997</v>
      </c>
      <c r="F787" s="155">
        <v>1</v>
      </c>
      <c r="G787" s="156">
        <f t="shared" si="11"/>
        <v>6.6883999999999997</v>
      </c>
      <c r="H787" s="157">
        <f>ROUND(G787*'2-Calculator'!$C$27,2)</f>
        <v>36050.480000000003</v>
      </c>
      <c r="I787" s="158" t="s">
        <v>18</v>
      </c>
      <c r="J787" s="158" t="s">
        <v>17</v>
      </c>
      <c r="K787" s="159" t="s">
        <v>151</v>
      </c>
      <c r="L787" s="160" t="s">
        <v>157</v>
      </c>
      <c r="M787" s="161"/>
      <c r="O787" s="149"/>
      <c r="P787" s="149"/>
    </row>
    <row r="788" spans="1:16">
      <c r="A788" s="163" t="s">
        <v>887</v>
      </c>
      <c r="B788" s="164" t="s">
        <v>1578</v>
      </c>
      <c r="C788" s="165">
        <v>14.98</v>
      </c>
      <c r="D788" s="166">
        <v>8.4382999999999999</v>
      </c>
      <c r="E788" s="167">
        <v>10.256500000000001</v>
      </c>
      <c r="F788" s="168">
        <v>1</v>
      </c>
      <c r="G788" s="167">
        <f t="shared" si="11"/>
        <v>10.256500000000001</v>
      </c>
      <c r="H788" s="169">
        <f>ROUND(G788*'2-Calculator'!$C$27,2)</f>
        <v>55282.54</v>
      </c>
      <c r="I788" s="170" t="s">
        <v>18</v>
      </c>
      <c r="J788" s="170" t="s">
        <v>17</v>
      </c>
      <c r="K788" s="171" t="s">
        <v>151</v>
      </c>
      <c r="L788" s="172" t="s">
        <v>157</v>
      </c>
      <c r="M788" s="161"/>
      <c r="O788" s="149"/>
      <c r="P788" s="149"/>
    </row>
    <row r="789" spans="1:16">
      <c r="A789" s="173" t="s">
        <v>888</v>
      </c>
      <c r="B789" s="174" t="s">
        <v>1579</v>
      </c>
      <c r="C789" s="175">
        <v>4.0999999999999996</v>
      </c>
      <c r="D789" s="176">
        <v>1.5468999999999999</v>
      </c>
      <c r="E789" s="177">
        <v>1.8802000000000001</v>
      </c>
      <c r="F789" s="178">
        <v>1</v>
      </c>
      <c r="G789" s="156">
        <f t="shared" si="11"/>
        <v>1.8802000000000001</v>
      </c>
      <c r="H789" s="157">
        <f>ROUND(G789*'2-Calculator'!$C$27,2)</f>
        <v>10134.280000000001</v>
      </c>
      <c r="I789" s="179" t="s">
        <v>18</v>
      </c>
      <c r="J789" s="179" t="s">
        <v>17</v>
      </c>
      <c r="K789" s="180" t="s">
        <v>151</v>
      </c>
      <c r="L789" s="181" t="s">
        <v>157</v>
      </c>
      <c r="M789" s="161"/>
      <c r="O789" s="149"/>
      <c r="P789" s="149"/>
    </row>
    <row r="790" spans="1:16">
      <c r="A790" s="150" t="s">
        <v>889</v>
      </c>
      <c r="B790" s="151" t="s">
        <v>1579</v>
      </c>
      <c r="C790" s="152">
        <v>5.68</v>
      </c>
      <c r="D790" s="153">
        <v>2.1869999999999998</v>
      </c>
      <c r="E790" s="154">
        <v>2.6581999999999999</v>
      </c>
      <c r="F790" s="155">
        <v>1</v>
      </c>
      <c r="G790" s="156">
        <f t="shared" ref="G790:G853" si="12">ROUND(F790*E790,4)</f>
        <v>2.6581999999999999</v>
      </c>
      <c r="H790" s="157">
        <f>ROUND(G790*'2-Calculator'!$C$27,2)</f>
        <v>14327.7</v>
      </c>
      <c r="I790" s="158" t="s">
        <v>18</v>
      </c>
      <c r="J790" s="158" t="s">
        <v>17</v>
      </c>
      <c r="K790" s="159" t="s">
        <v>151</v>
      </c>
      <c r="L790" s="160" t="s">
        <v>157</v>
      </c>
      <c r="M790" s="161"/>
      <c r="O790" s="149"/>
      <c r="P790" s="149"/>
    </row>
    <row r="791" spans="1:16">
      <c r="A791" s="150" t="s">
        <v>890</v>
      </c>
      <c r="B791" s="151" t="s">
        <v>1579</v>
      </c>
      <c r="C791" s="152">
        <v>8.1300000000000008</v>
      </c>
      <c r="D791" s="153">
        <v>2.8919999999999999</v>
      </c>
      <c r="E791" s="154">
        <v>3.5150999999999999</v>
      </c>
      <c r="F791" s="155">
        <v>1</v>
      </c>
      <c r="G791" s="156">
        <f t="shared" si="12"/>
        <v>3.5150999999999999</v>
      </c>
      <c r="H791" s="157">
        <f>ROUND(G791*'2-Calculator'!$C$27,2)</f>
        <v>18946.39</v>
      </c>
      <c r="I791" s="158" t="s">
        <v>18</v>
      </c>
      <c r="J791" s="158" t="s">
        <v>17</v>
      </c>
      <c r="K791" s="159" t="s">
        <v>151</v>
      </c>
      <c r="L791" s="160" t="s">
        <v>157</v>
      </c>
      <c r="M791" s="161"/>
      <c r="O791" s="149"/>
      <c r="P791" s="149"/>
    </row>
    <row r="792" spans="1:16">
      <c r="A792" s="163" t="s">
        <v>891</v>
      </c>
      <c r="B792" s="164" t="s">
        <v>1579</v>
      </c>
      <c r="C792" s="165">
        <v>19.27</v>
      </c>
      <c r="D792" s="166">
        <v>5.8280000000000003</v>
      </c>
      <c r="E792" s="167">
        <v>7.0838000000000001</v>
      </c>
      <c r="F792" s="168">
        <v>1</v>
      </c>
      <c r="G792" s="167">
        <f t="shared" si="12"/>
        <v>7.0838000000000001</v>
      </c>
      <c r="H792" s="169">
        <f>ROUND(G792*'2-Calculator'!$C$27,2)</f>
        <v>38181.68</v>
      </c>
      <c r="I792" s="170" t="s">
        <v>18</v>
      </c>
      <c r="J792" s="170" t="s">
        <v>17</v>
      </c>
      <c r="K792" s="171" t="s">
        <v>151</v>
      </c>
      <c r="L792" s="172" t="s">
        <v>157</v>
      </c>
      <c r="M792" s="161"/>
      <c r="O792" s="149"/>
      <c r="P792" s="149"/>
    </row>
    <row r="793" spans="1:16">
      <c r="A793" s="173" t="s">
        <v>892</v>
      </c>
      <c r="B793" s="174" t="s">
        <v>1757</v>
      </c>
      <c r="C793" s="175">
        <v>2.5499999999999998</v>
      </c>
      <c r="D793" s="176">
        <v>1.3687</v>
      </c>
      <c r="E793" s="177">
        <v>1.6636</v>
      </c>
      <c r="F793" s="178">
        <v>1</v>
      </c>
      <c r="G793" s="156">
        <f t="shared" si="12"/>
        <v>1.6636</v>
      </c>
      <c r="H793" s="157">
        <f>ROUND(G793*'2-Calculator'!$C$27,2)</f>
        <v>8966.7999999999993</v>
      </c>
      <c r="I793" s="179" t="s">
        <v>18</v>
      </c>
      <c r="J793" s="179" t="s">
        <v>17</v>
      </c>
      <c r="K793" s="180" t="s">
        <v>151</v>
      </c>
      <c r="L793" s="181" t="s">
        <v>157</v>
      </c>
      <c r="M793" s="161"/>
      <c r="O793" s="149"/>
      <c r="P793" s="149"/>
    </row>
    <row r="794" spans="1:16">
      <c r="A794" s="150" t="s">
        <v>893</v>
      </c>
      <c r="B794" s="151" t="s">
        <v>1757</v>
      </c>
      <c r="C794" s="152">
        <v>3.39</v>
      </c>
      <c r="D794" s="153">
        <v>1.5824</v>
      </c>
      <c r="E794" s="154">
        <v>1.9234</v>
      </c>
      <c r="F794" s="155">
        <v>1</v>
      </c>
      <c r="G794" s="156">
        <f t="shared" si="12"/>
        <v>1.9234</v>
      </c>
      <c r="H794" s="157">
        <f>ROUND(G794*'2-Calculator'!$C$27,2)</f>
        <v>10367.129999999999</v>
      </c>
      <c r="I794" s="158" t="s">
        <v>18</v>
      </c>
      <c r="J794" s="158" t="s">
        <v>17</v>
      </c>
      <c r="K794" s="159" t="s">
        <v>151</v>
      </c>
      <c r="L794" s="160" t="s">
        <v>157</v>
      </c>
      <c r="M794" s="161"/>
      <c r="O794" s="149"/>
      <c r="P794" s="149"/>
    </row>
    <row r="795" spans="1:16">
      <c r="A795" s="150" t="s">
        <v>894</v>
      </c>
      <c r="B795" s="151" t="s">
        <v>1757</v>
      </c>
      <c r="C795" s="152">
        <v>6.39</v>
      </c>
      <c r="D795" s="153">
        <v>2.2770000000000001</v>
      </c>
      <c r="E795" s="154">
        <v>2.7675999999999998</v>
      </c>
      <c r="F795" s="155">
        <v>1</v>
      </c>
      <c r="G795" s="156">
        <f t="shared" si="12"/>
        <v>2.7675999999999998</v>
      </c>
      <c r="H795" s="157">
        <f>ROUND(G795*'2-Calculator'!$C$27,2)</f>
        <v>14917.36</v>
      </c>
      <c r="I795" s="158" t="s">
        <v>18</v>
      </c>
      <c r="J795" s="158" t="s">
        <v>17</v>
      </c>
      <c r="K795" s="159" t="s">
        <v>151</v>
      </c>
      <c r="L795" s="160" t="s">
        <v>157</v>
      </c>
      <c r="M795" s="161"/>
      <c r="O795" s="149"/>
      <c r="P795" s="149"/>
    </row>
    <row r="796" spans="1:16">
      <c r="A796" s="163" t="s">
        <v>895</v>
      </c>
      <c r="B796" s="164" t="s">
        <v>1757</v>
      </c>
      <c r="C796" s="165">
        <v>12.24</v>
      </c>
      <c r="D796" s="166">
        <v>3.9982000000000002</v>
      </c>
      <c r="E796" s="167">
        <v>4.8597000000000001</v>
      </c>
      <c r="F796" s="168">
        <v>1</v>
      </c>
      <c r="G796" s="167">
        <f t="shared" si="12"/>
        <v>4.8597000000000001</v>
      </c>
      <c r="H796" s="169">
        <f>ROUND(G796*'2-Calculator'!$C$27,2)</f>
        <v>26193.78</v>
      </c>
      <c r="I796" s="170" t="s">
        <v>18</v>
      </c>
      <c r="J796" s="170" t="s">
        <v>17</v>
      </c>
      <c r="K796" s="171" t="s">
        <v>151</v>
      </c>
      <c r="L796" s="172" t="s">
        <v>157</v>
      </c>
      <c r="M796" s="161"/>
      <c r="O796" s="149"/>
      <c r="P796" s="149"/>
    </row>
    <row r="797" spans="1:16">
      <c r="A797" s="173" t="s">
        <v>896</v>
      </c>
      <c r="B797" s="174" t="s">
        <v>1758</v>
      </c>
      <c r="C797" s="175">
        <v>2.15</v>
      </c>
      <c r="D797" s="176">
        <v>1.1473</v>
      </c>
      <c r="E797" s="177">
        <v>1.3945000000000001</v>
      </c>
      <c r="F797" s="178">
        <v>1</v>
      </c>
      <c r="G797" s="156">
        <f t="shared" si="12"/>
        <v>1.3945000000000001</v>
      </c>
      <c r="H797" s="157">
        <f>ROUND(G797*'2-Calculator'!$C$27,2)</f>
        <v>7516.36</v>
      </c>
      <c r="I797" s="179" t="s">
        <v>18</v>
      </c>
      <c r="J797" s="179" t="s">
        <v>17</v>
      </c>
      <c r="K797" s="180" t="s">
        <v>151</v>
      </c>
      <c r="L797" s="181" t="s">
        <v>157</v>
      </c>
      <c r="M797" s="161"/>
      <c r="O797" s="149"/>
      <c r="P797" s="149"/>
    </row>
    <row r="798" spans="1:16">
      <c r="A798" s="150" t="s">
        <v>897</v>
      </c>
      <c r="B798" s="151" t="s">
        <v>1758</v>
      </c>
      <c r="C798" s="152">
        <v>3.05</v>
      </c>
      <c r="D798" s="153">
        <v>1.3242</v>
      </c>
      <c r="E798" s="154">
        <v>1.6094999999999999</v>
      </c>
      <c r="F798" s="155">
        <v>1</v>
      </c>
      <c r="G798" s="156">
        <f t="shared" si="12"/>
        <v>1.6094999999999999</v>
      </c>
      <c r="H798" s="157">
        <f>ROUND(G798*'2-Calculator'!$C$27,2)</f>
        <v>8675.2099999999991</v>
      </c>
      <c r="I798" s="158" t="s">
        <v>18</v>
      </c>
      <c r="J798" s="158" t="s">
        <v>17</v>
      </c>
      <c r="K798" s="159" t="s">
        <v>151</v>
      </c>
      <c r="L798" s="160" t="s">
        <v>157</v>
      </c>
      <c r="M798" s="161"/>
      <c r="O798" s="149"/>
      <c r="P798" s="149"/>
    </row>
    <row r="799" spans="1:16">
      <c r="A799" s="150" t="s">
        <v>898</v>
      </c>
      <c r="B799" s="151" t="s">
        <v>1758</v>
      </c>
      <c r="C799" s="152">
        <v>6.97</v>
      </c>
      <c r="D799" s="153">
        <v>1.9520999999999999</v>
      </c>
      <c r="E799" s="154">
        <v>2.3727</v>
      </c>
      <c r="F799" s="155">
        <v>1</v>
      </c>
      <c r="G799" s="156">
        <f t="shared" si="12"/>
        <v>2.3727</v>
      </c>
      <c r="H799" s="157">
        <f>ROUND(G799*'2-Calculator'!$C$27,2)</f>
        <v>12788.85</v>
      </c>
      <c r="I799" s="158" t="s">
        <v>18</v>
      </c>
      <c r="J799" s="158" t="s">
        <v>17</v>
      </c>
      <c r="K799" s="159" t="s">
        <v>151</v>
      </c>
      <c r="L799" s="160" t="s">
        <v>157</v>
      </c>
      <c r="M799" s="161"/>
      <c r="O799" s="149"/>
      <c r="P799" s="149"/>
    </row>
    <row r="800" spans="1:16">
      <c r="A800" s="163" t="s">
        <v>899</v>
      </c>
      <c r="B800" s="164" t="s">
        <v>1758</v>
      </c>
      <c r="C800" s="165">
        <v>13.07</v>
      </c>
      <c r="D800" s="166">
        <v>3.3671000000000002</v>
      </c>
      <c r="E800" s="167">
        <v>4.0926</v>
      </c>
      <c r="F800" s="168">
        <v>1</v>
      </c>
      <c r="G800" s="167">
        <f t="shared" si="12"/>
        <v>4.0926</v>
      </c>
      <c r="H800" s="169">
        <f>ROUND(G800*'2-Calculator'!$C$27,2)</f>
        <v>22059.11</v>
      </c>
      <c r="I800" s="170" t="s">
        <v>18</v>
      </c>
      <c r="J800" s="170" t="s">
        <v>17</v>
      </c>
      <c r="K800" s="171" t="s">
        <v>151</v>
      </c>
      <c r="L800" s="172" t="s">
        <v>157</v>
      </c>
      <c r="M800" s="161"/>
      <c r="O800" s="149"/>
      <c r="P800" s="149"/>
    </row>
    <row r="801" spans="1:16">
      <c r="A801" s="173" t="s">
        <v>900</v>
      </c>
      <c r="B801" s="174" t="s">
        <v>1915</v>
      </c>
      <c r="C801" s="175">
        <v>2.4500000000000002</v>
      </c>
      <c r="D801" s="176">
        <v>0.93810000000000004</v>
      </c>
      <c r="E801" s="177">
        <v>1.1402000000000001</v>
      </c>
      <c r="F801" s="178">
        <v>1</v>
      </c>
      <c r="G801" s="156">
        <f t="shared" si="12"/>
        <v>1.1402000000000001</v>
      </c>
      <c r="H801" s="157">
        <f>ROUND(G801*'2-Calculator'!$C$27,2)</f>
        <v>6145.68</v>
      </c>
      <c r="I801" s="179" t="s">
        <v>18</v>
      </c>
      <c r="J801" s="179" t="s">
        <v>17</v>
      </c>
      <c r="K801" s="180" t="s">
        <v>151</v>
      </c>
      <c r="L801" s="181" t="s">
        <v>157</v>
      </c>
      <c r="M801" s="161"/>
      <c r="O801" s="149"/>
      <c r="P801" s="149"/>
    </row>
    <row r="802" spans="1:16">
      <c r="A802" s="150" t="s">
        <v>901</v>
      </c>
      <c r="B802" s="151" t="s">
        <v>1915</v>
      </c>
      <c r="C802" s="152">
        <v>4.71</v>
      </c>
      <c r="D802" s="153">
        <v>1.3218000000000001</v>
      </c>
      <c r="E802" s="154">
        <v>1.6066</v>
      </c>
      <c r="F802" s="155">
        <v>1</v>
      </c>
      <c r="G802" s="156">
        <f t="shared" si="12"/>
        <v>1.6066</v>
      </c>
      <c r="H802" s="157">
        <f>ROUND(G802*'2-Calculator'!$C$27,2)</f>
        <v>8659.57</v>
      </c>
      <c r="I802" s="158" t="s">
        <v>18</v>
      </c>
      <c r="J802" s="158" t="s">
        <v>17</v>
      </c>
      <c r="K802" s="159" t="s">
        <v>151</v>
      </c>
      <c r="L802" s="160" t="s">
        <v>157</v>
      </c>
      <c r="M802" s="161"/>
      <c r="O802" s="149"/>
      <c r="P802" s="149"/>
    </row>
    <row r="803" spans="1:16">
      <c r="A803" s="150" t="s">
        <v>902</v>
      </c>
      <c r="B803" s="151" t="s">
        <v>1915</v>
      </c>
      <c r="C803" s="152">
        <v>8.84</v>
      </c>
      <c r="D803" s="153">
        <v>2.0099999999999998</v>
      </c>
      <c r="E803" s="154">
        <v>2.4430999999999998</v>
      </c>
      <c r="F803" s="155">
        <v>1</v>
      </c>
      <c r="G803" s="156">
        <f t="shared" si="12"/>
        <v>2.4430999999999998</v>
      </c>
      <c r="H803" s="157">
        <f>ROUND(G803*'2-Calculator'!$C$27,2)</f>
        <v>13168.31</v>
      </c>
      <c r="I803" s="158" t="s">
        <v>18</v>
      </c>
      <c r="J803" s="158" t="s">
        <v>17</v>
      </c>
      <c r="K803" s="159" t="s">
        <v>151</v>
      </c>
      <c r="L803" s="160" t="s">
        <v>157</v>
      </c>
      <c r="M803" s="161"/>
      <c r="O803" s="149"/>
      <c r="P803" s="149"/>
    </row>
    <row r="804" spans="1:16">
      <c r="A804" s="163" t="s">
        <v>903</v>
      </c>
      <c r="B804" s="164" t="s">
        <v>1915</v>
      </c>
      <c r="C804" s="165">
        <v>14.93</v>
      </c>
      <c r="D804" s="166">
        <v>3.4653999999999998</v>
      </c>
      <c r="E804" s="167">
        <v>4.2121000000000004</v>
      </c>
      <c r="F804" s="168">
        <v>1</v>
      </c>
      <c r="G804" s="167">
        <f t="shared" si="12"/>
        <v>4.2121000000000004</v>
      </c>
      <c r="H804" s="169">
        <f>ROUND(G804*'2-Calculator'!$C$27,2)</f>
        <v>22703.22</v>
      </c>
      <c r="I804" s="170" t="s">
        <v>18</v>
      </c>
      <c r="J804" s="170" t="s">
        <v>17</v>
      </c>
      <c r="K804" s="171" t="s">
        <v>151</v>
      </c>
      <c r="L804" s="172" t="s">
        <v>157</v>
      </c>
      <c r="M804" s="161"/>
      <c r="O804" s="149"/>
      <c r="P804" s="149"/>
    </row>
    <row r="805" spans="1:16">
      <c r="A805" s="173" t="s">
        <v>904</v>
      </c>
      <c r="B805" s="174" t="s">
        <v>1580</v>
      </c>
      <c r="C805" s="175">
        <v>2.0699999999999998</v>
      </c>
      <c r="D805" s="176">
        <v>0.91600000000000004</v>
      </c>
      <c r="E805" s="177">
        <v>1.1133999999999999</v>
      </c>
      <c r="F805" s="178">
        <v>1</v>
      </c>
      <c r="G805" s="156">
        <f t="shared" si="12"/>
        <v>1.1133999999999999</v>
      </c>
      <c r="H805" s="157">
        <f>ROUND(G805*'2-Calculator'!$C$27,2)</f>
        <v>6001.23</v>
      </c>
      <c r="I805" s="179" t="s">
        <v>18</v>
      </c>
      <c r="J805" s="179" t="s">
        <v>17</v>
      </c>
      <c r="K805" s="180" t="s">
        <v>151</v>
      </c>
      <c r="L805" s="181" t="s">
        <v>157</v>
      </c>
      <c r="M805" s="161"/>
      <c r="O805" s="149"/>
      <c r="P805" s="149"/>
    </row>
    <row r="806" spans="1:16">
      <c r="A806" s="150" t="s">
        <v>905</v>
      </c>
      <c r="B806" s="151" t="s">
        <v>1580</v>
      </c>
      <c r="C806" s="152">
        <v>3.76</v>
      </c>
      <c r="D806" s="153">
        <v>1.1720999999999999</v>
      </c>
      <c r="E806" s="154">
        <v>1.4247000000000001</v>
      </c>
      <c r="F806" s="155">
        <v>1</v>
      </c>
      <c r="G806" s="156">
        <f t="shared" si="12"/>
        <v>1.4247000000000001</v>
      </c>
      <c r="H806" s="157">
        <f>ROUND(G806*'2-Calculator'!$C$27,2)</f>
        <v>7679.13</v>
      </c>
      <c r="I806" s="158" t="s">
        <v>18</v>
      </c>
      <c r="J806" s="158" t="s">
        <v>17</v>
      </c>
      <c r="K806" s="159" t="s">
        <v>151</v>
      </c>
      <c r="L806" s="160" t="s">
        <v>157</v>
      </c>
      <c r="M806" s="161"/>
      <c r="O806" s="149"/>
      <c r="P806" s="149"/>
    </row>
    <row r="807" spans="1:16">
      <c r="A807" s="150" t="s">
        <v>906</v>
      </c>
      <c r="B807" s="151" t="s">
        <v>1580</v>
      </c>
      <c r="C807" s="152">
        <v>7.72</v>
      </c>
      <c r="D807" s="153">
        <v>1.6789000000000001</v>
      </c>
      <c r="E807" s="154">
        <v>2.0407000000000002</v>
      </c>
      <c r="F807" s="155">
        <v>1</v>
      </c>
      <c r="G807" s="156">
        <f t="shared" si="12"/>
        <v>2.0407000000000002</v>
      </c>
      <c r="H807" s="157">
        <f>ROUND(G807*'2-Calculator'!$C$27,2)</f>
        <v>10999.37</v>
      </c>
      <c r="I807" s="158" t="s">
        <v>18</v>
      </c>
      <c r="J807" s="158" t="s">
        <v>17</v>
      </c>
      <c r="K807" s="159" t="s">
        <v>151</v>
      </c>
      <c r="L807" s="160" t="s">
        <v>157</v>
      </c>
      <c r="M807" s="161"/>
      <c r="O807" s="149"/>
      <c r="P807" s="149"/>
    </row>
    <row r="808" spans="1:16">
      <c r="A808" s="163" t="s">
        <v>907</v>
      </c>
      <c r="B808" s="164" t="s">
        <v>1580</v>
      </c>
      <c r="C808" s="165">
        <v>14.4</v>
      </c>
      <c r="D808" s="166">
        <v>3.2166999999999999</v>
      </c>
      <c r="E808" s="167">
        <v>3.9098000000000002</v>
      </c>
      <c r="F808" s="168">
        <v>1</v>
      </c>
      <c r="G808" s="167">
        <f t="shared" si="12"/>
        <v>3.9098000000000002</v>
      </c>
      <c r="H808" s="169">
        <f>ROUND(G808*'2-Calculator'!$C$27,2)</f>
        <v>21073.82</v>
      </c>
      <c r="I808" s="170" t="s">
        <v>18</v>
      </c>
      <c r="J808" s="170" t="s">
        <v>17</v>
      </c>
      <c r="K808" s="171" t="s">
        <v>151</v>
      </c>
      <c r="L808" s="172" t="s">
        <v>157</v>
      </c>
      <c r="M808" s="161"/>
      <c r="O808" s="149"/>
      <c r="P808" s="149"/>
    </row>
    <row r="809" spans="1:16">
      <c r="A809" s="173" t="s">
        <v>908</v>
      </c>
      <c r="B809" s="174" t="s">
        <v>1759</v>
      </c>
      <c r="C809" s="175">
        <v>1.88</v>
      </c>
      <c r="D809" s="176">
        <v>0.79620000000000002</v>
      </c>
      <c r="E809" s="177">
        <v>0.96779999999999999</v>
      </c>
      <c r="F809" s="178">
        <v>1</v>
      </c>
      <c r="G809" s="156">
        <f t="shared" si="12"/>
        <v>0.96779999999999999</v>
      </c>
      <c r="H809" s="157">
        <f>ROUND(G809*'2-Calculator'!$C$27,2)</f>
        <v>5216.4399999999996</v>
      </c>
      <c r="I809" s="179" t="s">
        <v>18</v>
      </c>
      <c r="J809" s="179" t="s">
        <v>17</v>
      </c>
      <c r="K809" s="180" t="s">
        <v>151</v>
      </c>
      <c r="L809" s="181" t="s">
        <v>157</v>
      </c>
      <c r="M809" s="161"/>
      <c r="O809" s="149"/>
      <c r="P809" s="149"/>
    </row>
    <row r="810" spans="1:16">
      <c r="A810" s="150" t="s">
        <v>909</v>
      </c>
      <c r="B810" s="151" t="s">
        <v>1759</v>
      </c>
      <c r="C810" s="152">
        <v>3</v>
      </c>
      <c r="D810" s="153">
        <v>0.97519999999999996</v>
      </c>
      <c r="E810" s="154">
        <v>1.1853</v>
      </c>
      <c r="F810" s="155">
        <v>1</v>
      </c>
      <c r="G810" s="156">
        <f t="shared" si="12"/>
        <v>1.1853</v>
      </c>
      <c r="H810" s="157">
        <f>ROUND(G810*'2-Calculator'!$C$27,2)</f>
        <v>6388.77</v>
      </c>
      <c r="I810" s="158" t="s">
        <v>18</v>
      </c>
      <c r="J810" s="158" t="s">
        <v>17</v>
      </c>
      <c r="K810" s="159" t="s">
        <v>151</v>
      </c>
      <c r="L810" s="160" t="s">
        <v>157</v>
      </c>
      <c r="M810" s="161"/>
      <c r="O810" s="149"/>
      <c r="P810" s="149"/>
    </row>
    <row r="811" spans="1:16">
      <c r="A811" s="150" t="s">
        <v>910</v>
      </c>
      <c r="B811" s="151" t="s">
        <v>1759</v>
      </c>
      <c r="C811" s="152">
        <v>6.78</v>
      </c>
      <c r="D811" s="153">
        <v>1.5733999999999999</v>
      </c>
      <c r="E811" s="154">
        <v>1.9124000000000001</v>
      </c>
      <c r="F811" s="155">
        <v>1</v>
      </c>
      <c r="G811" s="156">
        <f t="shared" si="12"/>
        <v>1.9124000000000001</v>
      </c>
      <c r="H811" s="157">
        <f>ROUND(G811*'2-Calculator'!$C$27,2)</f>
        <v>10307.84</v>
      </c>
      <c r="I811" s="158" t="s">
        <v>18</v>
      </c>
      <c r="J811" s="158" t="s">
        <v>17</v>
      </c>
      <c r="K811" s="159" t="s">
        <v>151</v>
      </c>
      <c r="L811" s="160" t="s">
        <v>157</v>
      </c>
      <c r="M811" s="161"/>
      <c r="O811" s="149"/>
      <c r="P811" s="149"/>
    </row>
    <row r="812" spans="1:16">
      <c r="A812" s="163" t="s">
        <v>911</v>
      </c>
      <c r="B812" s="164" t="s">
        <v>1759</v>
      </c>
      <c r="C812" s="165">
        <v>12.35</v>
      </c>
      <c r="D812" s="166">
        <v>2.7040999999999999</v>
      </c>
      <c r="E812" s="167">
        <v>3.2867999999999999</v>
      </c>
      <c r="F812" s="168">
        <v>1</v>
      </c>
      <c r="G812" s="167">
        <f t="shared" si="12"/>
        <v>3.2867999999999999</v>
      </c>
      <c r="H812" s="169">
        <f>ROUND(G812*'2-Calculator'!$C$27,2)</f>
        <v>17715.849999999999</v>
      </c>
      <c r="I812" s="170" t="s">
        <v>18</v>
      </c>
      <c r="J812" s="170" t="s">
        <v>17</v>
      </c>
      <c r="K812" s="171" t="s">
        <v>151</v>
      </c>
      <c r="L812" s="172" t="s">
        <v>157</v>
      </c>
      <c r="M812" s="161"/>
      <c r="O812" s="149"/>
      <c r="P812" s="149"/>
    </row>
    <row r="813" spans="1:16">
      <c r="A813" s="173" t="s">
        <v>912</v>
      </c>
      <c r="B813" s="174" t="s">
        <v>1760</v>
      </c>
      <c r="C813" s="175">
        <v>3.06</v>
      </c>
      <c r="D813" s="176">
        <v>1.3038000000000001</v>
      </c>
      <c r="E813" s="177">
        <v>1.5847</v>
      </c>
      <c r="F813" s="178">
        <v>1</v>
      </c>
      <c r="G813" s="156">
        <f t="shared" si="12"/>
        <v>1.5847</v>
      </c>
      <c r="H813" s="157">
        <f>ROUND(G813*'2-Calculator'!$C$27,2)</f>
        <v>8541.5300000000007</v>
      </c>
      <c r="I813" s="179" t="s">
        <v>18</v>
      </c>
      <c r="J813" s="179" t="s">
        <v>17</v>
      </c>
      <c r="K813" s="180" t="s">
        <v>151</v>
      </c>
      <c r="L813" s="181" t="s">
        <v>157</v>
      </c>
      <c r="M813" s="161"/>
      <c r="O813" s="149"/>
      <c r="P813" s="149"/>
    </row>
    <row r="814" spans="1:16">
      <c r="A814" s="150" t="s">
        <v>913</v>
      </c>
      <c r="B814" s="151" t="s">
        <v>1760</v>
      </c>
      <c r="C814" s="152">
        <v>4.28</v>
      </c>
      <c r="D814" s="153">
        <v>1.4777</v>
      </c>
      <c r="E814" s="154">
        <v>1.7961</v>
      </c>
      <c r="F814" s="155">
        <v>1</v>
      </c>
      <c r="G814" s="156">
        <f t="shared" si="12"/>
        <v>1.7961</v>
      </c>
      <c r="H814" s="157">
        <f>ROUND(G814*'2-Calculator'!$C$27,2)</f>
        <v>9680.98</v>
      </c>
      <c r="I814" s="158" t="s">
        <v>18</v>
      </c>
      <c r="J814" s="158" t="s">
        <v>17</v>
      </c>
      <c r="K814" s="159" t="s">
        <v>151</v>
      </c>
      <c r="L814" s="160" t="s">
        <v>157</v>
      </c>
      <c r="M814" s="161"/>
      <c r="O814" s="149"/>
      <c r="P814" s="149"/>
    </row>
    <row r="815" spans="1:16">
      <c r="A815" s="150" t="s">
        <v>914</v>
      </c>
      <c r="B815" s="151" t="s">
        <v>1760</v>
      </c>
      <c r="C815" s="152">
        <v>7.8</v>
      </c>
      <c r="D815" s="153">
        <v>2.0545</v>
      </c>
      <c r="E815" s="154">
        <v>2.4971999999999999</v>
      </c>
      <c r="F815" s="155">
        <v>1</v>
      </c>
      <c r="G815" s="156">
        <f t="shared" si="12"/>
        <v>2.4971999999999999</v>
      </c>
      <c r="H815" s="157">
        <f>ROUND(G815*'2-Calculator'!$C$27,2)</f>
        <v>13459.91</v>
      </c>
      <c r="I815" s="158" t="s">
        <v>18</v>
      </c>
      <c r="J815" s="158" t="s">
        <v>17</v>
      </c>
      <c r="K815" s="159" t="s">
        <v>151</v>
      </c>
      <c r="L815" s="160" t="s">
        <v>157</v>
      </c>
      <c r="M815" s="161"/>
      <c r="O815" s="149"/>
      <c r="P815" s="149"/>
    </row>
    <row r="816" spans="1:16">
      <c r="A816" s="163" t="s">
        <v>915</v>
      </c>
      <c r="B816" s="164" t="s">
        <v>1760</v>
      </c>
      <c r="C816" s="165">
        <v>16.170000000000002</v>
      </c>
      <c r="D816" s="166">
        <v>4.0191999999999997</v>
      </c>
      <c r="E816" s="167">
        <v>4.8852000000000002</v>
      </c>
      <c r="F816" s="168">
        <v>1</v>
      </c>
      <c r="G816" s="167">
        <f t="shared" si="12"/>
        <v>4.8852000000000002</v>
      </c>
      <c r="H816" s="169">
        <f>ROUND(G816*'2-Calculator'!$C$27,2)</f>
        <v>26331.23</v>
      </c>
      <c r="I816" s="170" t="s">
        <v>18</v>
      </c>
      <c r="J816" s="170" t="s">
        <v>17</v>
      </c>
      <c r="K816" s="171" t="s">
        <v>151</v>
      </c>
      <c r="L816" s="172" t="s">
        <v>157</v>
      </c>
      <c r="M816" s="161"/>
      <c r="O816" s="149"/>
      <c r="P816" s="149"/>
    </row>
    <row r="817" spans="1:16">
      <c r="A817" s="173" t="s">
        <v>916</v>
      </c>
      <c r="B817" s="174" t="s">
        <v>1761</v>
      </c>
      <c r="C817" s="175">
        <v>2.54</v>
      </c>
      <c r="D817" s="176">
        <v>0.66149999999999998</v>
      </c>
      <c r="E817" s="177">
        <v>0.80400000000000005</v>
      </c>
      <c r="F817" s="178">
        <v>1</v>
      </c>
      <c r="G817" s="156">
        <f t="shared" si="12"/>
        <v>0.80400000000000005</v>
      </c>
      <c r="H817" s="157">
        <f>ROUND(G817*'2-Calculator'!$C$27,2)</f>
        <v>4333.5600000000004</v>
      </c>
      <c r="I817" s="179" t="s">
        <v>18</v>
      </c>
      <c r="J817" s="179" t="s">
        <v>17</v>
      </c>
      <c r="K817" s="180" t="s">
        <v>151</v>
      </c>
      <c r="L817" s="181" t="s">
        <v>157</v>
      </c>
      <c r="M817" s="161"/>
      <c r="O817" s="149"/>
      <c r="P817" s="149"/>
    </row>
    <row r="818" spans="1:16">
      <c r="A818" s="150" t="s">
        <v>917</v>
      </c>
      <c r="B818" s="151" t="s">
        <v>1761</v>
      </c>
      <c r="C818" s="152">
        <v>3.86</v>
      </c>
      <c r="D818" s="153">
        <v>0.73099999999999998</v>
      </c>
      <c r="E818" s="154">
        <v>0.88849999999999996</v>
      </c>
      <c r="F818" s="155">
        <v>1</v>
      </c>
      <c r="G818" s="156">
        <f t="shared" si="12"/>
        <v>0.88849999999999996</v>
      </c>
      <c r="H818" s="157">
        <f>ROUND(G818*'2-Calculator'!$C$27,2)</f>
        <v>4789.0200000000004</v>
      </c>
      <c r="I818" s="158" t="s">
        <v>18</v>
      </c>
      <c r="J818" s="158" t="s">
        <v>17</v>
      </c>
      <c r="K818" s="159" t="s">
        <v>151</v>
      </c>
      <c r="L818" s="160" t="s">
        <v>157</v>
      </c>
      <c r="M818" s="161"/>
      <c r="O818" s="149"/>
      <c r="P818" s="149"/>
    </row>
    <row r="819" spans="1:16">
      <c r="A819" s="150" t="s">
        <v>918</v>
      </c>
      <c r="B819" s="151" t="s">
        <v>1761</v>
      </c>
      <c r="C819" s="152">
        <v>6.1</v>
      </c>
      <c r="D819" s="153">
        <v>1.0593999999999999</v>
      </c>
      <c r="E819" s="154">
        <v>1.2877000000000001</v>
      </c>
      <c r="F819" s="155">
        <v>1</v>
      </c>
      <c r="G819" s="156">
        <f t="shared" si="12"/>
        <v>1.2877000000000001</v>
      </c>
      <c r="H819" s="157">
        <f>ROUND(G819*'2-Calculator'!$C$27,2)</f>
        <v>6940.7</v>
      </c>
      <c r="I819" s="158" t="s">
        <v>18</v>
      </c>
      <c r="J819" s="158" t="s">
        <v>17</v>
      </c>
      <c r="K819" s="159" t="s">
        <v>151</v>
      </c>
      <c r="L819" s="160" t="s">
        <v>157</v>
      </c>
      <c r="M819" s="161"/>
      <c r="O819" s="149"/>
      <c r="P819" s="149"/>
    </row>
    <row r="820" spans="1:16">
      <c r="A820" s="163" t="s">
        <v>919</v>
      </c>
      <c r="B820" s="164" t="s">
        <v>1761</v>
      </c>
      <c r="C820" s="165">
        <v>9.74</v>
      </c>
      <c r="D820" s="166">
        <v>1.6145</v>
      </c>
      <c r="E820" s="167">
        <v>1.9623999999999999</v>
      </c>
      <c r="F820" s="168">
        <v>1</v>
      </c>
      <c r="G820" s="167">
        <f t="shared" si="12"/>
        <v>1.9623999999999999</v>
      </c>
      <c r="H820" s="169">
        <f>ROUND(G820*'2-Calculator'!$C$27,2)</f>
        <v>10577.34</v>
      </c>
      <c r="I820" s="170" t="s">
        <v>18</v>
      </c>
      <c r="J820" s="170" t="s">
        <v>17</v>
      </c>
      <c r="K820" s="171" t="s">
        <v>151</v>
      </c>
      <c r="L820" s="172" t="s">
        <v>157</v>
      </c>
      <c r="M820" s="161"/>
      <c r="O820" s="149"/>
      <c r="P820" s="149"/>
    </row>
    <row r="821" spans="1:16">
      <c r="A821" s="173" t="s">
        <v>920</v>
      </c>
      <c r="B821" s="174" t="s">
        <v>1762</v>
      </c>
      <c r="C821" s="175">
        <v>2.36</v>
      </c>
      <c r="D821" s="176">
        <v>0.39069999999999999</v>
      </c>
      <c r="E821" s="177">
        <v>0.47489999999999999</v>
      </c>
      <c r="F821" s="178">
        <v>1</v>
      </c>
      <c r="G821" s="156">
        <f t="shared" si="12"/>
        <v>0.47489999999999999</v>
      </c>
      <c r="H821" s="157">
        <f>ROUND(G821*'2-Calculator'!$C$27,2)</f>
        <v>2559.71</v>
      </c>
      <c r="I821" s="179" t="s">
        <v>18</v>
      </c>
      <c r="J821" s="179" t="s">
        <v>17</v>
      </c>
      <c r="K821" s="180" t="s">
        <v>151</v>
      </c>
      <c r="L821" s="181" t="s">
        <v>157</v>
      </c>
      <c r="M821" s="161"/>
      <c r="O821" s="149"/>
      <c r="P821" s="149"/>
    </row>
    <row r="822" spans="1:16">
      <c r="A822" s="150" t="s">
        <v>921</v>
      </c>
      <c r="B822" s="151" t="s">
        <v>1762</v>
      </c>
      <c r="C822" s="152">
        <v>3.89</v>
      </c>
      <c r="D822" s="153">
        <v>0.60219999999999996</v>
      </c>
      <c r="E822" s="154">
        <v>0.73199999999999998</v>
      </c>
      <c r="F822" s="155">
        <v>1</v>
      </c>
      <c r="G822" s="156">
        <f t="shared" si="12"/>
        <v>0.73199999999999998</v>
      </c>
      <c r="H822" s="157">
        <f>ROUND(G822*'2-Calculator'!$C$27,2)</f>
        <v>3945.48</v>
      </c>
      <c r="I822" s="158" t="s">
        <v>18</v>
      </c>
      <c r="J822" s="158" t="s">
        <v>17</v>
      </c>
      <c r="K822" s="159" t="s">
        <v>151</v>
      </c>
      <c r="L822" s="160" t="s">
        <v>157</v>
      </c>
      <c r="M822" s="161"/>
      <c r="O822" s="149"/>
      <c r="P822" s="149"/>
    </row>
    <row r="823" spans="1:16">
      <c r="A823" s="150" t="s">
        <v>922</v>
      </c>
      <c r="B823" s="151" t="s">
        <v>1762</v>
      </c>
      <c r="C823" s="152">
        <v>7.52</v>
      </c>
      <c r="D823" s="153">
        <v>1.1720999999999999</v>
      </c>
      <c r="E823" s="154">
        <v>1.4247000000000001</v>
      </c>
      <c r="F823" s="155">
        <v>1</v>
      </c>
      <c r="G823" s="156">
        <f t="shared" si="12"/>
        <v>1.4247000000000001</v>
      </c>
      <c r="H823" s="157">
        <f>ROUND(G823*'2-Calculator'!$C$27,2)</f>
        <v>7679.13</v>
      </c>
      <c r="I823" s="158" t="s">
        <v>18</v>
      </c>
      <c r="J823" s="158" t="s">
        <v>17</v>
      </c>
      <c r="K823" s="159" t="s">
        <v>151</v>
      </c>
      <c r="L823" s="160" t="s">
        <v>157</v>
      </c>
      <c r="M823" s="161"/>
      <c r="O823" s="149"/>
      <c r="P823" s="149"/>
    </row>
    <row r="824" spans="1:16">
      <c r="A824" s="163" t="s">
        <v>923</v>
      </c>
      <c r="B824" s="164" t="s">
        <v>1762</v>
      </c>
      <c r="C824" s="165">
        <v>14.14</v>
      </c>
      <c r="D824" s="166">
        <v>2.7250000000000001</v>
      </c>
      <c r="E824" s="167">
        <v>3.3121999999999998</v>
      </c>
      <c r="F824" s="168">
        <v>1</v>
      </c>
      <c r="G824" s="167">
        <f t="shared" si="12"/>
        <v>3.3121999999999998</v>
      </c>
      <c r="H824" s="169">
        <f>ROUND(G824*'2-Calculator'!$C$27,2)</f>
        <v>17852.759999999998</v>
      </c>
      <c r="I824" s="170" t="s">
        <v>18</v>
      </c>
      <c r="J824" s="170" t="s">
        <v>17</v>
      </c>
      <c r="K824" s="171" t="s">
        <v>151</v>
      </c>
      <c r="L824" s="172" t="s">
        <v>157</v>
      </c>
      <c r="M824" s="161"/>
      <c r="O824" s="149"/>
      <c r="P824" s="149"/>
    </row>
    <row r="825" spans="1:16">
      <c r="A825" s="173" t="s">
        <v>924</v>
      </c>
      <c r="B825" s="174" t="s">
        <v>1763</v>
      </c>
      <c r="C825" s="175">
        <v>2.58</v>
      </c>
      <c r="D825" s="176">
        <v>0.45479999999999998</v>
      </c>
      <c r="E825" s="177">
        <v>0.55279999999999996</v>
      </c>
      <c r="F825" s="178">
        <v>1</v>
      </c>
      <c r="G825" s="156">
        <f t="shared" si="12"/>
        <v>0.55279999999999996</v>
      </c>
      <c r="H825" s="157">
        <f>ROUND(G825*'2-Calculator'!$C$27,2)</f>
        <v>2979.59</v>
      </c>
      <c r="I825" s="179" t="s">
        <v>18</v>
      </c>
      <c r="J825" s="179" t="s">
        <v>17</v>
      </c>
      <c r="K825" s="180" t="s">
        <v>151</v>
      </c>
      <c r="L825" s="181" t="s">
        <v>157</v>
      </c>
      <c r="M825" s="161"/>
      <c r="O825" s="149"/>
      <c r="P825" s="149"/>
    </row>
    <row r="826" spans="1:16">
      <c r="A826" s="150" t="s">
        <v>925</v>
      </c>
      <c r="B826" s="151" t="s">
        <v>1763</v>
      </c>
      <c r="C826" s="152">
        <v>3.34</v>
      </c>
      <c r="D826" s="153">
        <v>0.57310000000000005</v>
      </c>
      <c r="E826" s="154">
        <v>0.6966</v>
      </c>
      <c r="F826" s="155">
        <v>1</v>
      </c>
      <c r="G826" s="156">
        <f t="shared" si="12"/>
        <v>0.6966</v>
      </c>
      <c r="H826" s="157">
        <f>ROUND(G826*'2-Calculator'!$C$27,2)</f>
        <v>3754.67</v>
      </c>
      <c r="I826" s="158" t="s">
        <v>18</v>
      </c>
      <c r="J826" s="158" t="s">
        <v>17</v>
      </c>
      <c r="K826" s="159" t="s">
        <v>151</v>
      </c>
      <c r="L826" s="160" t="s">
        <v>157</v>
      </c>
      <c r="M826" s="161"/>
      <c r="O826" s="149"/>
      <c r="P826" s="149"/>
    </row>
    <row r="827" spans="1:16">
      <c r="A827" s="150" t="s">
        <v>926</v>
      </c>
      <c r="B827" s="151" t="s">
        <v>1763</v>
      </c>
      <c r="C827" s="152">
        <v>4.75</v>
      </c>
      <c r="D827" s="153">
        <v>0.77249999999999996</v>
      </c>
      <c r="E827" s="154">
        <v>0.93899999999999995</v>
      </c>
      <c r="F827" s="155">
        <v>1</v>
      </c>
      <c r="G827" s="156">
        <f t="shared" si="12"/>
        <v>0.93899999999999995</v>
      </c>
      <c r="H827" s="157">
        <f>ROUND(G827*'2-Calculator'!$C$27,2)</f>
        <v>5061.21</v>
      </c>
      <c r="I827" s="158" t="s">
        <v>18</v>
      </c>
      <c r="J827" s="158" t="s">
        <v>17</v>
      </c>
      <c r="K827" s="159" t="s">
        <v>151</v>
      </c>
      <c r="L827" s="160" t="s">
        <v>157</v>
      </c>
      <c r="M827" s="161"/>
      <c r="O827" s="149"/>
      <c r="P827" s="149"/>
    </row>
    <row r="828" spans="1:16">
      <c r="A828" s="163" t="s">
        <v>927</v>
      </c>
      <c r="B828" s="164" t="s">
        <v>1763</v>
      </c>
      <c r="C828" s="165">
        <v>7.37</v>
      </c>
      <c r="D828" s="166">
        <v>1.2139</v>
      </c>
      <c r="E828" s="167">
        <v>1.4755</v>
      </c>
      <c r="F828" s="168">
        <v>1</v>
      </c>
      <c r="G828" s="167">
        <f t="shared" si="12"/>
        <v>1.4755</v>
      </c>
      <c r="H828" s="169">
        <f>ROUND(G828*'2-Calculator'!$C$27,2)</f>
        <v>7952.95</v>
      </c>
      <c r="I828" s="170" t="s">
        <v>18</v>
      </c>
      <c r="J828" s="170" t="s">
        <v>17</v>
      </c>
      <c r="K828" s="171" t="s">
        <v>151</v>
      </c>
      <c r="L828" s="172" t="s">
        <v>157</v>
      </c>
      <c r="M828" s="161"/>
      <c r="O828" s="149"/>
      <c r="P828" s="149"/>
    </row>
    <row r="829" spans="1:16">
      <c r="A829" s="173" t="s">
        <v>928</v>
      </c>
      <c r="B829" s="174" t="s">
        <v>1764</v>
      </c>
      <c r="C829" s="175">
        <v>1.79</v>
      </c>
      <c r="D829" s="176">
        <v>0.48959999999999998</v>
      </c>
      <c r="E829" s="177">
        <v>0.59509999999999996</v>
      </c>
      <c r="F829" s="178">
        <v>1</v>
      </c>
      <c r="G829" s="156">
        <f t="shared" si="12"/>
        <v>0.59509999999999996</v>
      </c>
      <c r="H829" s="157">
        <f>ROUND(G829*'2-Calculator'!$C$27,2)</f>
        <v>3207.59</v>
      </c>
      <c r="I829" s="179" t="s">
        <v>18</v>
      </c>
      <c r="J829" s="179" t="s">
        <v>17</v>
      </c>
      <c r="K829" s="180" t="s">
        <v>151</v>
      </c>
      <c r="L829" s="181" t="s">
        <v>157</v>
      </c>
      <c r="M829" s="161"/>
      <c r="O829" s="149"/>
      <c r="P829" s="149"/>
    </row>
    <row r="830" spans="1:16">
      <c r="A830" s="150" t="s">
        <v>929</v>
      </c>
      <c r="B830" s="151" t="s">
        <v>1764</v>
      </c>
      <c r="C830" s="152">
        <v>2.08</v>
      </c>
      <c r="D830" s="153">
        <v>0.59799999999999998</v>
      </c>
      <c r="E830" s="154">
        <v>0.72689999999999999</v>
      </c>
      <c r="F830" s="155">
        <v>1</v>
      </c>
      <c r="G830" s="156">
        <f t="shared" si="12"/>
        <v>0.72689999999999999</v>
      </c>
      <c r="H830" s="157">
        <f>ROUND(G830*'2-Calculator'!$C$27,2)</f>
        <v>3917.99</v>
      </c>
      <c r="I830" s="158" t="s">
        <v>18</v>
      </c>
      <c r="J830" s="158" t="s">
        <v>17</v>
      </c>
      <c r="K830" s="159" t="s">
        <v>151</v>
      </c>
      <c r="L830" s="160" t="s">
        <v>157</v>
      </c>
      <c r="M830" s="161"/>
      <c r="O830" s="149"/>
      <c r="P830" s="149"/>
    </row>
    <row r="831" spans="1:16">
      <c r="A831" s="150" t="s">
        <v>930</v>
      </c>
      <c r="B831" s="151" t="s">
        <v>1764</v>
      </c>
      <c r="C831" s="152">
        <v>4.62</v>
      </c>
      <c r="D831" s="153">
        <v>0.99239999999999995</v>
      </c>
      <c r="E831" s="154">
        <v>1.2061999999999999</v>
      </c>
      <c r="F831" s="155">
        <v>1</v>
      </c>
      <c r="G831" s="156">
        <f t="shared" si="12"/>
        <v>1.2061999999999999</v>
      </c>
      <c r="H831" s="157">
        <f>ROUND(G831*'2-Calculator'!$C$27,2)</f>
        <v>6501.42</v>
      </c>
      <c r="I831" s="158" t="s">
        <v>18</v>
      </c>
      <c r="J831" s="158" t="s">
        <v>17</v>
      </c>
      <c r="K831" s="159" t="s">
        <v>151</v>
      </c>
      <c r="L831" s="160" t="s">
        <v>157</v>
      </c>
      <c r="M831" s="161"/>
      <c r="O831" s="149"/>
      <c r="P831" s="149"/>
    </row>
    <row r="832" spans="1:16">
      <c r="A832" s="163" t="s">
        <v>931</v>
      </c>
      <c r="B832" s="164" t="s">
        <v>1764</v>
      </c>
      <c r="C832" s="165">
        <v>7.77</v>
      </c>
      <c r="D832" s="166">
        <v>1.6746000000000001</v>
      </c>
      <c r="E832" s="167">
        <v>2.0354000000000001</v>
      </c>
      <c r="F832" s="168">
        <v>1</v>
      </c>
      <c r="G832" s="167">
        <f t="shared" si="12"/>
        <v>2.0354000000000001</v>
      </c>
      <c r="H832" s="169">
        <f>ROUND(G832*'2-Calculator'!$C$27,2)</f>
        <v>10970.81</v>
      </c>
      <c r="I832" s="170" t="s">
        <v>18</v>
      </c>
      <c r="J832" s="170" t="s">
        <v>17</v>
      </c>
      <c r="K832" s="171" t="s">
        <v>151</v>
      </c>
      <c r="L832" s="172" t="s">
        <v>157</v>
      </c>
      <c r="M832" s="161"/>
      <c r="O832" s="149"/>
      <c r="P832" s="149"/>
    </row>
    <row r="833" spans="1:16">
      <c r="A833" s="173" t="s">
        <v>932</v>
      </c>
      <c r="B833" s="174" t="s">
        <v>1765</v>
      </c>
      <c r="C833" s="175">
        <v>2.2799999999999998</v>
      </c>
      <c r="D833" s="176">
        <v>0.40500000000000003</v>
      </c>
      <c r="E833" s="177">
        <v>0.49230000000000002</v>
      </c>
      <c r="F833" s="178">
        <v>1</v>
      </c>
      <c r="G833" s="156">
        <f t="shared" si="12"/>
        <v>0.49230000000000002</v>
      </c>
      <c r="H833" s="157">
        <f>ROUND(G833*'2-Calculator'!$C$27,2)</f>
        <v>2653.5</v>
      </c>
      <c r="I833" s="179" t="s">
        <v>18</v>
      </c>
      <c r="J833" s="179" t="s">
        <v>17</v>
      </c>
      <c r="K833" s="180" t="s">
        <v>151</v>
      </c>
      <c r="L833" s="181" t="s">
        <v>157</v>
      </c>
      <c r="M833" s="161"/>
      <c r="O833" s="149"/>
      <c r="P833" s="149"/>
    </row>
    <row r="834" spans="1:16">
      <c r="A834" s="150" t="s">
        <v>933</v>
      </c>
      <c r="B834" s="151" t="s">
        <v>1765</v>
      </c>
      <c r="C834" s="152">
        <v>3.51</v>
      </c>
      <c r="D834" s="153">
        <v>0.59189999999999998</v>
      </c>
      <c r="E834" s="154">
        <v>0.71940000000000004</v>
      </c>
      <c r="F834" s="155">
        <v>1</v>
      </c>
      <c r="G834" s="156">
        <f t="shared" si="12"/>
        <v>0.71940000000000004</v>
      </c>
      <c r="H834" s="157">
        <f>ROUND(G834*'2-Calculator'!$C$27,2)</f>
        <v>3877.57</v>
      </c>
      <c r="I834" s="158" t="s">
        <v>18</v>
      </c>
      <c r="J834" s="158" t="s">
        <v>17</v>
      </c>
      <c r="K834" s="159" t="s">
        <v>151</v>
      </c>
      <c r="L834" s="160" t="s">
        <v>157</v>
      </c>
      <c r="M834" s="161"/>
      <c r="O834" s="149"/>
      <c r="P834" s="149"/>
    </row>
    <row r="835" spans="1:16">
      <c r="A835" s="150" t="s">
        <v>934</v>
      </c>
      <c r="B835" s="151" t="s">
        <v>1765</v>
      </c>
      <c r="C835" s="152">
        <v>4.97</v>
      </c>
      <c r="D835" s="153">
        <v>0.85760000000000003</v>
      </c>
      <c r="E835" s="154">
        <v>1.0424</v>
      </c>
      <c r="F835" s="155">
        <v>1</v>
      </c>
      <c r="G835" s="156">
        <f t="shared" si="12"/>
        <v>1.0424</v>
      </c>
      <c r="H835" s="157">
        <f>ROUND(G835*'2-Calculator'!$C$27,2)</f>
        <v>5618.54</v>
      </c>
      <c r="I835" s="158" t="s">
        <v>18</v>
      </c>
      <c r="J835" s="158" t="s">
        <v>17</v>
      </c>
      <c r="K835" s="159" t="s">
        <v>151</v>
      </c>
      <c r="L835" s="160" t="s">
        <v>157</v>
      </c>
      <c r="M835" s="161"/>
      <c r="O835" s="149"/>
      <c r="P835" s="149"/>
    </row>
    <row r="836" spans="1:16">
      <c r="A836" s="163" t="s">
        <v>935</v>
      </c>
      <c r="B836" s="164" t="s">
        <v>1765</v>
      </c>
      <c r="C836" s="165">
        <v>7.7</v>
      </c>
      <c r="D836" s="166">
        <v>1.4433</v>
      </c>
      <c r="E836" s="167">
        <v>1.7543</v>
      </c>
      <c r="F836" s="168">
        <v>1</v>
      </c>
      <c r="G836" s="167">
        <f t="shared" si="12"/>
        <v>1.7543</v>
      </c>
      <c r="H836" s="169">
        <f>ROUND(G836*'2-Calculator'!$C$27,2)</f>
        <v>9455.68</v>
      </c>
      <c r="I836" s="170" t="s">
        <v>18</v>
      </c>
      <c r="J836" s="170" t="s">
        <v>17</v>
      </c>
      <c r="K836" s="171" t="s">
        <v>151</v>
      </c>
      <c r="L836" s="172" t="s">
        <v>157</v>
      </c>
      <c r="M836" s="161"/>
      <c r="O836" s="149"/>
      <c r="P836" s="149"/>
    </row>
    <row r="837" spans="1:16">
      <c r="A837" s="173" t="s">
        <v>936</v>
      </c>
      <c r="B837" s="174" t="s">
        <v>1766</v>
      </c>
      <c r="C837" s="175">
        <v>2.46</v>
      </c>
      <c r="D837" s="176">
        <v>0.45519999999999999</v>
      </c>
      <c r="E837" s="177">
        <v>0.55330000000000001</v>
      </c>
      <c r="F837" s="178">
        <v>1</v>
      </c>
      <c r="G837" s="156">
        <f t="shared" si="12"/>
        <v>0.55330000000000001</v>
      </c>
      <c r="H837" s="157">
        <f>ROUND(G837*'2-Calculator'!$C$27,2)</f>
        <v>2982.29</v>
      </c>
      <c r="I837" s="179" t="s">
        <v>18</v>
      </c>
      <c r="J837" s="179" t="s">
        <v>17</v>
      </c>
      <c r="K837" s="180" t="s">
        <v>151</v>
      </c>
      <c r="L837" s="181" t="s">
        <v>157</v>
      </c>
      <c r="M837" s="161"/>
      <c r="O837" s="149"/>
      <c r="P837" s="149"/>
    </row>
    <row r="838" spans="1:16">
      <c r="A838" s="150" t="s">
        <v>937</v>
      </c>
      <c r="B838" s="151" t="s">
        <v>1766</v>
      </c>
      <c r="C838" s="152">
        <v>3.27</v>
      </c>
      <c r="D838" s="153">
        <v>0.60760000000000003</v>
      </c>
      <c r="E838" s="154">
        <v>0.73850000000000005</v>
      </c>
      <c r="F838" s="155">
        <v>1</v>
      </c>
      <c r="G838" s="156">
        <f t="shared" si="12"/>
        <v>0.73850000000000005</v>
      </c>
      <c r="H838" s="157">
        <f>ROUND(G838*'2-Calculator'!$C$27,2)</f>
        <v>3980.52</v>
      </c>
      <c r="I838" s="158" t="s">
        <v>18</v>
      </c>
      <c r="J838" s="158" t="s">
        <v>17</v>
      </c>
      <c r="K838" s="159" t="s">
        <v>151</v>
      </c>
      <c r="L838" s="160" t="s">
        <v>157</v>
      </c>
      <c r="M838" s="161"/>
      <c r="O838" s="149"/>
      <c r="P838" s="149"/>
    </row>
    <row r="839" spans="1:16">
      <c r="A839" s="150" t="s">
        <v>938</v>
      </c>
      <c r="B839" s="151" t="s">
        <v>1766</v>
      </c>
      <c r="C839" s="152">
        <v>4.97</v>
      </c>
      <c r="D839" s="153">
        <v>0.88959999999999995</v>
      </c>
      <c r="E839" s="154">
        <v>1.0812999999999999</v>
      </c>
      <c r="F839" s="155">
        <v>1</v>
      </c>
      <c r="G839" s="156">
        <f t="shared" si="12"/>
        <v>1.0812999999999999</v>
      </c>
      <c r="H839" s="157">
        <f>ROUND(G839*'2-Calculator'!$C$27,2)</f>
        <v>5828.21</v>
      </c>
      <c r="I839" s="158" t="s">
        <v>18</v>
      </c>
      <c r="J839" s="158" t="s">
        <v>17</v>
      </c>
      <c r="K839" s="159" t="s">
        <v>151</v>
      </c>
      <c r="L839" s="160" t="s">
        <v>157</v>
      </c>
      <c r="M839" s="161"/>
      <c r="O839" s="149"/>
      <c r="P839" s="149"/>
    </row>
    <row r="840" spans="1:16">
      <c r="A840" s="163" t="s">
        <v>939</v>
      </c>
      <c r="B840" s="164" t="s">
        <v>1766</v>
      </c>
      <c r="C840" s="165">
        <v>8.1999999999999993</v>
      </c>
      <c r="D840" s="166">
        <v>1.5201</v>
      </c>
      <c r="E840" s="167">
        <v>1.8475999999999999</v>
      </c>
      <c r="F840" s="168">
        <v>1</v>
      </c>
      <c r="G840" s="167">
        <f t="shared" si="12"/>
        <v>1.8475999999999999</v>
      </c>
      <c r="H840" s="169">
        <f>ROUND(G840*'2-Calculator'!$C$27,2)</f>
        <v>9958.56</v>
      </c>
      <c r="I840" s="170" t="s">
        <v>18</v>
      </c>
      <c r="J840" s="170" t="s">
        <v>17</v>
      </c>
      <c r="K840" s="171" t="s">
        <v>151</v>
      </c>
      <c r="L840" s="172" t="s">
        <v>157</v>
      </c>
      <c r="M840" s="161"/>
      <c r="O840" s="149"/>
      <c r="P840" s="149"/>
    </row>
    <row r="841" spans="1:16">
      <c r="A841" s="173" t="s">
        <v>940</v>
      </c>
      <c r="B841" s="174" t="s">
        <v>1581</v>
      </c>
      <c r="C841" s="175">
        <v>2.4700000000000002</v>
      </c>
      <c r="D841" s="176">
        <v>0.45079999999999998</v>
      </c>
      <c r="E841" s="177">
        <v>0.54790000000000005</v>
      </c>
      <c r="F841" s="178">
        <v>1</v>
      </c>
      <c r="G841" s="156">
        <f t="shared" si="12"/>
        <v>0.54790000000000005</v>
      </c>
      <c r="H841" s="157">
        <f>ROUND(G841*'2-Calculator'!$C$27,2)</f>
        <v>2953.18</v>
      </c>
      <c r="I841" s="179" t="s">
        <v>18</v>
      </c>
      <c r="J841" s="179" t="s">
        <v>17</v>
      </c>
      <c r="K841" s="180" t="s">
        <v>151</v>
      </c>
      <c r="L841" s="181" t="s">
        <v>157</v>
      </c>
      <c r="M841" s="161"/>
      <c r="O841" s="149"/>
      <c r="P841" s="149"/>
    </row>
    <row r="842" spans="1:16">
      <c r="A842" s="150" t="s">
        <v>941</v>
      </c>
      <c r="B842" s="151" t="s">
        <v>1581</v>
      </c>
      <c r="C842" s="152">
        <v>3.42</v>
      </c>
      <c r="D842" s="153">
        <v>0.58819999999999995</v>
      </c>
      <c r="E842" s="154">
        <v>0.71489999999999998</v>
      </c>
      <c r="F842" s="155">
        <v>1</v>
      </c>
      <c r="G842" s="156">
        <f t="shared" si="12"/>
        <v>0.71489999999999998</v>
      </c>
      <c r="H842" s="157">
        <f>ROUND(G842*'2-Calculator'!$C$27,2)</f>
        <v>3853.31</v>
      </c>
      <c r="I842" s="158" t="s">
        <v>18</v>
      </c>
      <c r="J842" s="158" t="s">
        <v>17</v>
      </c>
      <c r="K842" s="159" t="s">
        <v>151</v>
      </c>
      <c r="L842" s="160" t="s">
        <v>157</v>
      </c>
      <c r="M842" s="161"/>
      <c r="O842" s="149"/>
      <c r="P842" s="149"/>
    </row>
    <row r="843" spans="1:16">
      <c r="A843" s="150" t="s">
        <v>942</v>
      </c>
      <c r="B843" s="151" t="s">
        <v>1581</v>
      </c>
      <c r="C843" s="152">
        <v>5.54</v>
      </c>
      <c r="D843" s="153">
        <v>0.91620000000000001</v>
      </c>
      <c r="E843" s="154">
        <v>1.1135999999999999</v>
      </c>
      <c r="F843" s="155">
        <v>1</v>
      </c>
      <c r="G843" s="156">
        <f t="shared" si="12"/>
        <v>1.1135999999999999</v>
      </c>
      <c r="H843" s="157">
        <f>ROUND(G843*'2-Calculator'!$C$27,2)</f>
        <v>6002.3</v>
      </c>
      <c r="I843" s="158" t="s">
        <v>18</v>
      </c>
      <c r="J843" s="158" t="s">
        <v>17</v>
      </c>
      <c r="K843" s="159" t="s">
        <v>151</v>
      </c>
      <c r="L843" s="160" t="s">
        <v>157</v>
      </c>
      <c r="M843" s="161"/>
      <c r="O843" s="149"/>
      <c r="P843" s="149"/>
    </row>
    <row r="844" spans="1:16">
      <c r="A844" s="163" t="s">
        <v>943</v>
      </c>
      <c r="B844" s="164" t="s">
        <v>1581</v>
      </c>
      <c r="C844" s="165">
        <v>9.08</v>
      </c>
      <c r="D844" s="166">
        <v>1.7003999999999999</v>
      </c>
      <c r="E844" s="167">
        <v>2.0668000000000002</v>
      </c>
      <c r="F844" s="168">
        <v>1</v>
      </c>
      <c r="G844" s="167">
        <f t="shared" si="12"/>
        <v>2.0668000000000002</v>
      </c>
      <c r="H844" s="169">
        <f>ROUND(G844*'2-Calculator'!$C$27,2)</f>
        <v>11140.05</v>
      </c>
      <c r="I844" s="170" t="s">
        <v>18</v>
      </c>
      <c r="J844" s="170" t="s">
        <v>17</v>
      </c>
      <c r="K844" s="171" t="s">
        <v>151</v>
      </c>
      <c r="L844" s="172" t="s">
        <v>157</v>
      </c>
      <c r="M844" s="161"/>
      <c r="O844" s="149"/>
      <c r="P844" s="149"/>
    </row>
    <row r="845" spans="1:16">
      <c r="A845" s="173" t="s">
        <v>944</v>
      </c>
      <c r="B845" s="174" t="s">
        <v>1582</v>
      </c>
      <c r="C845" s="175">
        <v>2.2999999999999998</v>
      </c>
      <c r="D845" s="176">
        <v>0.38579999999999998</v>
      </c>
      <c r="E845" s="177">
        <v>0.46889999999999998</v>
      </c>
      <c r="F845" s="178">
        <v>1</v>
      </c>
      <c r="G845" s="156">
        <f t="shared" si="12"/>
        <v>0.46889999999999998</v>
      </c>
      <c r="H845" s="157">
        <f>ROUND(G845*'2-Calculator'!$C$27,2)</f>
        <v>2527.37</v>
      </c>
      <c r="I845" s="179" t="s">
        <v>18</v>
      </c>
      <c r="J845" s="179" t="s">
        <v>17</v>
      </c>
      <c r="K845" s="180" t="s">
        <v>151</v>
      </c>
      <c r="L845" s="181" t="s">
        <v>157</v>
      </c>
      <c r="M845" s="161"/>
      <c r="O845" s="149"/>
      <c r="P845" s="149"/>
    </row>
    <row r="846" spans="1:16">
      <c r="A846" s="150" t="s">
        <v>945</v>
      </c>
      <c r="B846" s="151" t="s">
        <v>1582</v>
      </c>
      <c r="C846" s="152">
        <v>2.94</v>
      </c>
      <c r="D846" s="153">
        <v>0.53979999999999995</v>
      </c>
      <c r="E846" s="154">
        <v>0.65610000000000002</v>
      </c>
      <c r="F846" s="155">
        <v>1</v>
      </c>
      <c r="G846" s="156">
        <f t="shared" si="12"/>
        <v>0.65610000000000002</v>
      </c>
      <c r="H846" s="157">
        <f>ROUND(G846*'2-Calculator'!$C$27,2)</f>
        <v>3536.38</v>
      </c>
      <c r="I846" s="158" t="s">
        <v>18</v>
      </c>
      <c r="J846" s="158" t="s">
        <v>17</v>
      </c>
      <c r="K846" s="159" t="s">
        <v>151</v>
      </c>
      <c r="L846" s="160" t="s">
        <v>157</v>
      </c>
      <c r="M846" s="161"/>
      <c r="O846" s="149"/>
      <c r="P846" s="149"/>
    </row>
    <row r="847" spans="1:16">
      <c r="A847" s="150" t="s">
        <v>946</v>
      </c>
      <c r="B847" s="151" t="s">
        <v>1582</v>
      </c>
      <c r="C847" s="152">
        <v>4.62</v>
      </c>
      <c r="D847" s="153">
        <v>0.84499999999999997</v>
      </c>
      <c r="E847" s="154">
        <v>1.0270999999999999</v>
      </c>
      <c r="F847" s="155">
        <v>1</v>
      </c>
      <c r="G847" s="156">
        <f t="shared" si="12"/>
        <v>1.0270999999999999</v>
      </c>
      <c r="H847" s="157">
        <f>ROUND(G847*'2-Calculator'!$C$27,2)</f>
        <v>5536.07</v>
      </c>
      <c r="I847" s="158" t="s">
        <v>18</v>
      </c>
      <c r="J847" s="158" t="s">
        <v>17</v>
      </c>
      <c r="K847" s="159" t="s">
        <v>151</v>
      </c>
      <c r="L847" s="160" t="s">
        <v>157</v>
      </c>
      <c r="M847" s="161"/>
      <c r="O847" s="149"/>
      <c r="P847" s="149"/>
    </row>
    <row r="848" spans="1:16">
      <c r="A848" s="163" t="s">
        <v>947</v>
      </c>
      <c r="B848" s="164" t="s">
        <v>1582</v>
      </c>
      <c r="C848" s="165">
        <v>7.65</v>
      </c>
      <c r="D848" s="166">
        <v>1.4419999999999999</v>
      </c>
      <c r="E848" s="167">
        <v>1.7526999999999999</v>
      </c>
      <c r="F848" s="168">
        <v>1</v>
      </c>
      <c r="G848" s="167">
        <f t="shared" si="12"/>
        <v>1.7526999999999999</v>
      </c>
      <c r="H848" s="169">
        <f>ROUND(G848*'2-Calculator'!$C$27,2)</f>
        <v>9447.0499999999993</v>
      </c>
      <c r="I848" s="170" t="s">
        <v>18</v>
      </c>
      <c r="J848" s="170" t="s">
        <v>17</v>
      </c>
      <c r="K848" s="171" t="s">
        <v>151</v>
      </c>
      <c r="L848" s="172" t="s">
        <v>157</v>
      </c>
      <c r="M848" s="161"/>
      <c r="O848" s="149"/>
      <c r="P848" s="149"/>
    </row>
    <row r="849" spans="1:16">
      <c r="A849" s="173" t="s">
        <v>948</v>
      </c>
      <c r="B849" s="174" t="s">
        <v>1583</v>
      </c>
      <c r="C849" s="175">
        <v>1.53</v>
      </c>
      <c r="D849" s="176">
        <v>1.2869999999999999</v>
      </c>
      <c r="E849" s="177">
        <v>1.5643</v>
      </c>
      <c r="F849" s="178">
        <v>1</v>
      </c>
      <c r="G849" s="156">
        <f t="shared" si="12"/>
        <v>1.5643</v>
      </c>
      <c r="H849" s="157">
        <f>ROUND(G849*'2-Calculator'!$C$27,2)</f>
        <v>8431.58</v>
      </c>
      <c r="I849" s="179" t="s">
        <v>18</v>
      </c>
      <c r="J849" s="179" t="s">
        <v>17</v>
      </c>
      <c r="K849" s="180" t="s">
        <v>151</v>
      </c>
      <c r="L849" s="181" t="s">
        <v>157</v>
      </c>
      <c r="M849" s="161"/>
      <c r="O849" s="149"/>
      <c r="P849" s="149"/>
    </row>
    <row r="850" spans="1:16">
      <c r="A850" s="150" t="s">
        <v>949</v>
      </c>
      <c r="B850" s="151" t="s">
        <v>1583</v>
      </c>
      <c r="C850" s="152">
        <v>2.04</v>
      </c>
      <c r="D850" s="153">
        <v>1.4659</v>
      </c>
      <c r="E850" s="154">
        <v>1.7818000000000001</v>
      </c>
      <c r="F850" s="155">
        <v>1</v>
      </c>
      <c r="G850" s="156">
        <f t="shared" si="12"/>
        <v>1.7818000000000001</v>
      </c>
      <c r="H850" s="157">
        <f>ROUND(G850*'2-Calculator'!$C$27,2)</f>
        <v>9603.9</v>
      </c>
      <c r="I850" s="158" t="s">
        <v>18</v>
      </c>
      <c r="J850" s="158" t="s">
        <v>17</v>
      </c>
      <c r="K850" s="159" t="s">
        <v>151</v>
      </c>
      <c r="L850" s="160" t="s">
        <v>157</v>
      </c>
      <c r="M850" s="161"/>
      <c r="O850" s="149"/>
      <c r="P850" s="149"/>
    </row>
    <row r="851" spans="1:16">
      <c r="A851" s="150" t="s">
        <v>950</v>
      </c>
      <c r="B851" s="151" t="s">
        <v>1583</v>
      </c>
      <c r="C851" s="152">
        <v>5.41</v>
      </c>
      <c r="D851" s="153">
        <v>2.1364999999999998</v>
      </c>
      <c r="E851" s="154">
        <v>2.5969000000000002</v>
      </c>
      <c r="F851" s="155">
        <v>1</v>
      </c>
      <c r="G851" s="156">
        <f t="shared" si="12"/>
        <v>2.5969000000000002</v>
      </c>
      <c r="H851" s="157">
        <f>ROUND(G851*'2-Calculator'!$C$27,2)</f>
        <v>13997.29</v>
      </c>
      <c r="I851" s="158" t="s">
        <v>18</v>
      </c>
      <c r="J851" s="158" t="s">
        <v>17</v>
      </c>
      <c r="K851" s="159" t="s">
        <v>151</v>
      </c>
      <c r="L851" s="160" t="s">
        <v>157</v>
      </c>
      <c r="M851" s="161"/>
      <c r="O851" s="149"/>
      <c r="P851" s="149"/>
    </row>
    <row r="852" spans="1:16">
      <c r="A852" s="163" t="s">
        <v>951</v>
      </c>
      <c r="B852" s="164" t="s">
        <v>1583</v>
      </c>
      <c r="C852" s="165">
        <v>12.72</v>
      </c>
      <c r="D852" s="166">
        <v>4.0098000000000003</v>
      </c>
      <c r="E852" s="167">
        <v>4.8738000000000001</v>
      </c>
      <c r="F852" s="168">
        <v>1</v>
      </c>
      <c r="G852" s="167">
        <f t="shared" si="12"/>
        <v>4.8738000000000001</v>
      </c>
      <c r="H852" s="169">
        <f>ROUND(G852*'2-Calculator'!$C$27,2)</f>
        <v>26269.78</v>
      </c>
      <c r="I852" s="170" t="s">
        <v>18</v>
      </c>
      <c r="J852" s="170" t="s">
        <v>17</v>
      </c>
      <c r="K852" s="171" t="s">
        <v>151</v>
      </c>
      <c r="L852" s="172" t="s">
        <v>157</v>
      </c>
      <c r="M852" s="161"/>
      <c r="O852" s="149"/>
      <c r="P852" s="149"/>
    </row>
    <row r="853" spans="1:16">
      <c r="A853" s="173" t="s">
        <v>952</v>
      </c>
      <c r="B853" s="174" t="s">
        <v>1584</v>
      </c>
      <c r="C853" s="175">
        <v>1.9</v>
      </c>
      <c r="D853" s="176">
        <v>0.70850000000000002</v>
      </c>
      <c r="E853" s="177">
        <v>0.86119999999999997</v>
      </c>
      <c r="F853" s="178">
        <v>1</v>
      </c>
      <c r="G853" s="156">
        <f t="shared" si="12"/>
        <v>0.86119999999999997</v>
      </c>
      <c r="H853" s="157">
        <f>ROUND(G853*'2-Calculator'!$C$27,2)</f>
        <v>4641.87</v>
      </c>
      <c r="I853" s="179" t="s">
        <v>18</v>
      </c>
      <c r="J853" s="179" t="s">
        <v>17</v>
      </c>
      <c r="K853" s="180" t="s">
        <v>151</v>
      </c>
      <c r="L853" s="181" t="s">
        <v>157</v>
      </c>
      <c r="M853" s="161"/>
      <c r="O853" s="149"/>
      <c r="P853" s="149"/>
    </row>
    <row r="854" spans="1:16">
      <c r="A854" s="150" t="s">
        <v>953</v>
      </c>
      <c r="B854" s="151" t="s">
        <v>1584</v>
      </c>
      <c r="C854" s="152">
        <v>2.81</v>
      </c>
      <c r="D854" s="153">
        <v>0.84019999999999995</v>
      </c>
      <c r="E854" s="154">
        <v>1.0212000000000001</v>
      </c>
      <c r="F854" s="155">
        <v>1</v>
      </c>
      <c r="G854" s="156">
        <f t="shared" ref="G854:G917" si="13">ROUND(F854*E854,4)</f>
        <v>1.0212000000000001</v>
      </c>
      <c r="H854" s="157">
        <f>ROUND(G854*'2-Calculator'!$C$27,2)</f>
        <v>5504.27</v>
      </c>
      <c r="I854" s="158" t="s">
        <v>18</v>
      </c>
      <c r="J854" s="158" t="s">
        <v>17</v>
      </c>
      <c r="K854" s="159" t="s">
        <v>151</v>
      </c>
      <c r="L854" s="160" t="s">
        <v>157</v>
      </c>
      <c r="M854" s="161"/>
      <c r="O854" s="149"/>
      <c r="P854" s="149"/>
    </row>
    <row r="855" spans="1:16">
      <c r="A855" s="150" t="s">
        <v>954</v>
      </c>
      <c r="B855" s="151" t="s">
        <v>1584</v>
      </c>
      <c r="C855" s="152">
        <v>6.84</v>
      </c>
      <c r="D855" s="153">
        <v>1.5496000000000001</v>
      </c>
      <c r="E855" s="154">
        <v>1.8835</v>
      </c>
      <c r="F855" s="155">
        <v>1</v>
      </c>
      <c r="G855" s="156">
        <f t="shared" si="13"/>
        <v>1.8835</v>
      </c>
      <c r="H855" s="157">
        <f>ROUND(G855*'2-Calculator'!$C$27,2)</f>
        <v>10152.07</v>
      </c>
      <c r="I855" s="158" t="s">
        <v>18</v>
      </c>
      <c r="J855" s="158" t="s">
        <v>17</v>
      </c>
      <c r="K855" s="159" t="s">
        <v>151</v>
      </c>
      <c r="L855" s="160" t="s">
        <v>157</v>
      </c>
      <c r="M855" s="161"/>
      <c r="O855" s="149"/>
      <c r="P855" s="149"/>
    </row>
    <row r="856" spans="1:16">
      <c r="A856" s="163" t="s">
        <v>955</v>
      </c>
      <c r="B856" s="164" t="s">
        <v>1584</v>
      </c>
      <c r="C856" s="165">
        <v>11.64</v>
      </c>
      <c r="D856" s="166">
        <v>2.7938000000000001</v>
      </c>
      <c r="E856" s="167">
        <v>3.3957999999999999</v>
      </c>
      <c r="F856" s="168">
        <v>1</v>
      </c>
      <c r="G856" s="167">
        <f t="shared" si="13"/>
        <v>3.3957999999999999</v>
      </c>
      <c r="H856" s="169">
        <f>ROUND(G856*'2-Calculator'!$C$27,2)</f>
        <v>18303.36</v>
      </c>
      <c r="I856" s="170" t="s">
        <v>18</v>
      </c>
      <c r="J856" s="170" t="s">
        <v>17</v>
      </c>
      <c r="K856" s="171" t="s">
        <v>151</v>
      </c>
      <c r="L856" s="172" t="s">
        <v>157</v>
      </c>
      <c r="M856" s="161"/>
      <c r="O856" s="149"/>
      <c r="P856" s="149"/>
    </row>
    <row r="857" spans="1:16">
      <c r="A857" s="173" t="s">
        <v>956</v>
      </c>
      <c r="B857" s="174" t="s">
        <v>1767</v>
      </c>
      <c r="C857" s="175">
        <v>1.95</v>
      </c>
      <c r="D857" s="176">
        <v>0.90480000000000005</v>
      </c>
      <c r="E857" s="177">
        <v>1.0998000000000001</v>
      </c>
      <c r="F857" s="178">
        <v>1</v>
      </c>
      <c r="G857" s="156">
        <f t="shared" si="13"/>
        <v>1.0998000000000001</v>
      </c>
      <c r="H857" s="157">
        <f>ROUND(G857*'2-Calculator'!$C$27,2)</f>
        <v>5927.92</v>
      </c>
      <c r="I857" s="179" t="s">
        <v>18</v>
      </c>
      <c r="J857" s="179" t="s">
        <v>17</v>
      </c>
      <c r="K857" s="180" t="s">
        <v>151</v>
      </c>
      <c r="L857" s="181" t="s">
        <v>157</v>
      </c>
      <c r="M857" s="161"/>
      <c r="O857" s="149"/>
      <c r="P857" s="149"/>
    </row>
    <row r="858" spans="1:16">
      <c r="A858" s="150" t="s">
        <v>957</v>
      </c>
      <c r="B858" s="151" t="s">
        <v>1767</v>
      </c>
      <c r="C858" s="152">
        <v>3.91</v>
      </c>
      <c r="D858" s="153">
        <v>1.2161999999999999</v>
      </c>
      <c r="E858" s="154">
        <v>1.4782999999999999</v>
      </c>
      <c r="F858" s="155">
        <v>1</v>
      </c>
      <c r="G858" s="156">
        <f t="shared" si="13"/>
        <v>1.4782999999999999</v>
      </c>
      <c r="H858" s="157">
        <f>ROUND(G858*'2-Calculator'!$C$27,2)</f>
        <v>7968.04</v>
      </c>
      <c r="I858" s="158" t="s">
        <v>18</v>
      </c>
      <c r="J858" s="158" t="s">
        <v>17</v>
      </c>
      <c r="K858" s="159" t="s">
        <v>151</v>
      </c>
      <c r="L858" s="160" t="s">
        <v>157</v>
      </c>
      <c r="M858" s="161"/>
      <c r="O858" s="149"/>
      <c r="P858" s="149"/>
    </row>
    <row r="859" spans="1:16">
      <c r="A859" s="150" t="s">
        <v>958</v>
      </c>
      <c r="B859" s="151" t="s">
        <v>1767</v>
      </c>
      <c r="C859" s="152">
        <v>8.2200000000000006</v>
      </c>
      <c r="D859" s="153">
        <v>1.8591</v>
      </c>
      <c r="E859" s="154">
        <v>2.2597</v>
      </c>
      <c r="F859" s="155">
        <v>1</v>
      </c>
      <c r="G859" s="156">
        <f t="shared" si="13"/>
        <v>2.2597</v>
      </c>
      <c r="H859" s="157">
        <f>ROUND(G859*'2-Calculator'!$C$27,2)</f>
        <v>12179.78</v>
      </c>
      <c r="I859" s="158" t="s">
        <v>18</v>
      </c>
      <c r="J859" s="158" t="s">
        <v>17</v>
      </c>
      <c r="K859" s="159" t="s">
        <v>151</v>
      </c>
      <c r="L859" s="160" t="s">
        <v>157</v>
      </c>
      <c r="M859" s="161"/>
      <c r="O859" s="149"/>
      <c r="P859" s="149"/>
    </row>
    <row r="860" spans="1:16">
      <c r="A860" s="163" t="s">
        <v>959</v>
      </c>
      <c r="B860" s="164" t="s">
        <v>1767</v>
      </c>
      <c r="C860" s="165">
        <v>15.18</v>
      </c>
      <c r="D860" s="166">
        <v>3.1720999999999999</v>
      </c>
      <c r="E860" s="167">
        <v>3.8555999999999999</v>
      </c>
      <c r="F860" s="168">
        <v>1</v>
      </c>
      <c r="G860" s="167">
        <f t="shared" si="13"/>
        <v>3.8555999999999999</v>
      </c>
      <c r="H860" s="169">
        <f>ROUND(G860*'2-Calculator'!$C$27,2)</f>
        <v>20781.68</v>
      </c>
      <c r="I860" s="170" t="s">
        <v>18</v>
      </c>
      <c r="J860" s="170" t="s">
        <v>17</v>
      </c>
      <c r="K860" s="171" t="s">
        <v>151</v>
      </c>
      <c r="L860" s="172" t="s">
        <v>157</v>
      </c>
      <c r="M860" s="161"/>
      <c r="O860" s="149"/>
      <c r="P860" s="149"/>
    </row>
    <row r="861" spans="1:16">
      <c r="A861" s="173" t="s">
        <v>960</v>
      </c>
      <c r="B861" s="174" t="s">
        <v>1768</v>
      </c>
      <c r="C861" s="175">
        <v>1.5</v>
      </c>
      <c r="D861" s="176">
        <v>1.1095999999999999</v>
      </c>
      <c r="E861" s="177">
        <v>1.3487</v>
      </c>
      <c r="F861" s="178">
        <v>1</v>
      </c>
      <c r="G861" s="156">
        <f t="shared" si="13"/>
        <v>1.3487</v>
      </c>
      <c r="H861" s="157">
        <f>ROUND(G861*'2-Calculator'!$C$27,2)</f>
        <v>7269.49</v>
      </c>
      <c r="I861" s="179" t="s">
        <v>18</v>
      </c>
      <c r="J861" s="179" t="s">
        <v>17</v>
      </c>
      <c r="K861" s="180" t="s">
        <v>151</v>
      </c>
      <c r="L861" s="181" t="s">
        <v>157</v>
      </c>
      <c r="M861" s="161"/>
      <c r="O861" s="149"/>
      <c r="P861" s="149"/>
    </row>
    <row r="862" spans="1:16">
      <c r="A862" s="150" t="s">
        <v>961</v>
      </c>
      <c r="B862" s="151" t="s">
        <v>1768</v>
      </c>
      <c r="C862" s="152">
        <v>1.5</v>
      </c>
      <c r="D862" s="153">
        <v>1.3698999999999999</v>
      </c>
      <c r="E862" s="154">
        <v>1.6651</v>
      </c>
      <c r="F862" s="155">
        <v>1</v>
      </c>
      <c r="G862" s="156">
        <f t="shared" si="13"/>
        <v>1.6651</v>
      </c>
      <c r="H862" s="157">
        <f>ROUND(G862*'2-Calculator'!$C$27,2)</f>
        <v>8974.89</v>
      </c>
      <c r="I862" s="158" t="s">
        <v>18</v>
      </c>
      <c r="J862" s="158" t="s">
        <v>17</v>
      </c>
      <c r="K862" s="159" t="s">
        <v>151</v>
      </c>
      <c r="L862" s="160" t="s">
        <v>157</v>
      </c>
      <c r="M862" s="161"/>
      <c r="O862" s="149"/>
      <c r="P862" s="149"/>
    </row>
    <row r="863" spans="1:16">
      <c r="A863" s="150" t="s">
        <v>962</v>
      </c>
      <c r="B863" s="151" t="s">
        <v>1768</v>
      </c>
      <c r="C863" s="152">
        <v>3.12</v>
      </c>
      <c r="D863" s="153">
        <v>1.6435</v>
      </c>
      <c r="E863" s="154">
        <v>1.9976</v>
      </c>
      <c r="F863" s="155">
        <v>1</v>
      </c>
      <c r="G863" s="156">
        <f t="shared" si="13"/>
        <v>1.9976</v>
      </c>
      <c r="H863" s="157">
        <f>ROUND(G863*'2-Calculator'!$C$27,2)</f>
        <v>10767.06</v>
      </c>
      <c r="I863" s="158" t="s">
        <v>18</v>
      </c>
      <c r="J863" s="158" t="s">
        <v>17</v>
      </c>
      <c r="K863" s="159" t="s">
        <v>151</v>
      </c>
      <c r="L863" s="160" t="s">
        <v>157</v>
      </c>
      <c r="M863" s="161"/>
      <c r="O863" s="149"/>
      <c r="P863" s="149"/>
    </row>
    <row r="864" spans="1:16">
      <c r="A864" s="163" t="s">
        <v>963</v>
      </c>
      <c r="B864" s="164" t="s">
        <v>1768</v>
      </c>
      <c r="C864" s="165">
        <v>12.67</v>
      </c>
      <c r="D864" s="166">
        <v>3.8717999999999999</v>
      </c>
      <c r="E864" s="167">
        <v>4.7061000000000002</v>
      </c>
      <c r="F864" s="168">
        <v>1</v>
      </c>
      <c r="G864" s="167">
        <f t="shared" si="13"/>
        <v>4.7061000000000002</v>
      </c>
      <c r="H864" s="169">
        <f>ROUND(G864*'2-Calculator'!$C$27,2)</f>
        <v>25365.88</v>
      </c>
      <c r="I864" s="170" t="s">
        <v>18</v>
      </c>
      <c r="J864" s="170" t="s">
        <v>17</v>
      </c>
      <c r="K864" s="171" t="s">
        <v>151</v>
      </c>
      <c r="L864" s="172" t="s">
        <v>157</v>
      </c>
      <c r="M864" s="161"/>
      <c r="O864" s="149"/>
      <c r="P864" s="149"/>
    </row>
    <row r="865" spans="1:16">
      <c r="A865" s="173" t="s">
        <v>964</v>
      </c>
      <c r="B865" s="174" t="s">
        <v>1585</v>
      </c>
      <c r="C865" s="175">
        <v>2.08</v>
      </c>
      <c r="D865" s="176">
        <v>0.43309999999999998</v>
      </c>
      <c r="E865" s="177">
        <v>0.52639999999999998</v>
      </c>
      <c r="F865" s="178">
        <v>1</v>
      </c>
      <c r="G865" s="156">
        <f t="shared" si="13"/>
        <v>0.52639999999999998</v>
      </c>
      <c r="H865" s="157">
        <f>ROUND(G865*'2-Calculator'!$C$27,2)</f>
        <v>2837.3</v>
      </c>
      <c r="I865" s="179" t="s">
        <v>18</v>
      </c>
      <c r="J865" s="179" t="s">
        <v>17</v>
      </c>
      <c r="K865" s="180" t="s">
        <v>151</v>
      </c>
      <c r="L865" s="181" t="s">
        <v>157</v>
      </c>
      <c r="M865" s="161"/>
      <c r="O865" s="149"/>
      <c r="P865" s="149"/>
    </row>
    <row r="866" spans="1:16">
      <c r="A866" s="150" t="s">
        <v>965</v>
      </c>
      <c r="B866" s="151" t="s">
        <v>1585</v>
      </c>
      <c r="C866" s="152">
        <v>3.89</v>
      </c>
      <c r="D866" s="153">
        <v>0.66</v>
      </c>
      <c r="E866" s="154">
        <v>0.80220000000000002</v>
      </c>
      <c r="F866" s="155">
        <v>1</v>
      </c>
      <c r="G866" s="156">
        <f t="shared" si="13"/>
        <v>0.80220000000000002</v>
      </c>
      <c r="H866" s="157">
        <f>ROUND(G866*'2-Calculator'!$C$27,2)</f>
        <v>4323.8599999999997</v>
      </c>
      <c r="I866" s="158" t="s">
        <v>18</v>
      </c>
      <c r="J866" s="158" t="s">
        <v>17</v>
      </c>
      <c r="K866" s="159" t="s">
        <v>151</v>
      </c>
      <c r="L866" s="160" t="s">
        <v>157</v>
      </c>
      <c r="M866" s="161"/>
      <c r="O866" s="149"/>
      <c r="P866" s="149"/>
    </row>
    <row r="867" spans="1:16">
      <c r="A867" s="150" t="s">
        <v>966</v>
      </c>
      <c r="B867" s="151" t="s">
        <v>1585</v>
      </c>
      <c r="C867" s="152">
        <v>6.28</v>
      </c>
      <c r="D867" s="153">
        <v>0.99839999999999995</v>
      </c>
      <c r="E867" s="154">
        <v>1.2135</v>
      </c>
      <c r="F867" s="155">
        <v>1</v>
      </c>
      <c r="G867" s="156">
        <f t="shared" si="13"/>
        <v>1.2135</v>
      </c>
      <c r="H867" s="157">
        <f>ROUND(G867*'2-Calculator'!$C$27,2)</f>
        <v>6540.77</v>
      </c>
      <c r="I867" s="158" t="s">
        <v>18</v>
      </c>
      <c r="J867" s="158" t="s">
        <v>17</v>
      </c>
      <c r="K867" s="159" t="s">
        <v>151</v>
      </c>
      <c r="L867" s="160" t="s">
        <v>157</v>
      </c>
      <c r="M867" s="161"/>
      <c r="O867" s="149"/>
      <c r="P867" s="149"/>
    </row>
    <row r="868" spans="1:16">
      <c r="A868" s="163" t="s">
        <v>967</v>
      </c>
      <c r="B868" s="164" t="s">
        <v>1585</v>
      </c>
      <c r="C868" s="165">
        <v>9.6999999999999993</v>
      </c>
      <c r="D868" s="166">
        <v>1.6870000000000001</v>
      </c>
      <c r="E868" s="167">
        <v>2.0505</v>
      </c>
      <c r="F868" s="168">
        <v>1</v>
      </c>
      <c r="G868" s="167">
        <f t="shared" si="13"/>
        <v>2.0505</v>
      </c>
      <c r="H868" s="169">
        <f>ROUND(G868*'2-Calculator'!$C$27,2)</f>
        <v>11052.2</v>
      </c>
      <c r="I868" s="170" t="s">
        <v>18</v>
      </c>
      <c r="J868" s="170" t="s">
        <v>17</v>
      </c>
      <c r="K868" s="171" t="s">
        <v>151</v>
      </c>
      <c r="L868" s="172" t="s">
        <v>157</v>
      </c>
      <c r="M868" s="161"/>
      <c r="O868" s="149"/>
      <c r="P868" s="149"/>
    </row>
    <row r="869" spans="1:16">
      <c r="A869" s="173" t="s">
        <v>968</v>
      </c>
      <c r="B869" s="174" t="s">
        <v>1586</v>
      </c>
      <c r="C869" s="175">
        <v>2.5299999999999998</v>
      </c>
      <c r="D869" s="176">
        <v>0.44</v>
      </c>
      <c r="E869" s="177">
        <v>0.53480000000000005</v>
      </c>
      <c r="F869" s="178">
        <v>1</v>
      </c>
      <c r="G869" s="156">
        <f t="shared" si="13"/>
        <v>0.53480000000000005</v>
      </c>
      <c r="H869" s="157">
        <f>ROUND(G869*'2-Calculator'!$C$27,2)</f>
        <v>2882.57</v>
      </c>
      <c r="I869" s="179" t="s">
        <v>18</v>
      </c>
      <c r="J869" s="179" t="s">
        <v>17</v>
      </c>
      <c r="K869" s="180" t="s">
        <v>151</v>
      </c>
      <c r="L869" s="181" t="s">
        <v>157</v>
      </c>
      <c r="M869" s="161"/>
      <c r="O869" s="149"/>
      <c r="P869" s="149"/>
    </row>
    <row r="870" spans="1:16">
      <c r="A870" s="150" t="s">
        <v>969</v>
      </c>
      <c r="B870" s="151" t="s">
        <v>1586</v>
      </c>
      <c r="C870" s="152">
        <v>3.38</v>
      </c>
      <c r="D870" s="153">
        <v>0.58789999999999998</v>
      </c>
      <c r="E870" s="154">
        <v>0.71460000000000001</v>
      </c>
      <c r="F870" s="155">
        <v>1</v>
      </c>
      <c r="G870" s="156">
        <f t="shared" si="13"/>
        <v>0.71460000000000001</v>
      </c>
      <c r="H870" s="157">
        <f>ROUND(G870*'2-Calculator'!$C$27,2)</f>
        <v>3851.69</v>
      </c>
      <c r="I870" s="158" t="s">
        <v>18</v>
      </c>
      <c r="J870" s="158" t="s">
        <v>17</v>
      </c>
      <c r="K870" s="159" t="s">
        <v>151</v>
      </c>
      <c r="L870" s="160" t="s">
        <v>157</v>
      </c>
      <c r="M870" s="161"/>
      <c r="O870" s="149"/>
      <c r="P870" s="149"/>
    </row>
    <row r="871" spans="1:16">
      <c r="A871" s="150" t="s">
        <v>970</v>
      </c>
      <c r="B871" s="151" t="s">
        <v>1586</v>
      </c>
      <c r="C871" s="152">
        <v>5.18</v>
      </c>
      <c r="D871" s="153">
        <v>0.86129999999999995</v>
      </c>
      <c r="E871" s="154">
        <v>1.0468999999999999</v>
      </c>
      <c r="F871" s="155">
        <v>1</v>
      </c>
      <c r="G871" s="156">
        <f t="shared" si="13"/>
        <v>1.0468999999999999</v>
      </c>
      <c r="H871" s="157">
        <f>ROUND(G871*'2-Calculator'!$C$27,2)</f>
        <v>5642.79</v>
      </c>
      <c r="I871" s="158" t="s">
        <v>18</v>
      </c>
      <c r="J871" s="158" t="s">
        <v>17</v>
      </c>
      <c r="K871" s="159" t="s">
        <v>151</v>
      </c>
      <c r="L871" s="160" t="s">
        <v>157</v>
      </c>
      <c r="M871" s="161"/>
      <c r="O871" s="149"/>
      <c r="P871" s="149"/>
    </row>
    <row r="872" spans="1:16">
      <c r="A872" s="163" t="s">
        <v>971</v>
      </c>
      <c r="B872" s="164" t="s">
        <v>1586</v>
      </c>
      <c r="C872" s="165">
        <v>10.119999999999999</v>
      </c>
      <c r="D872" s="166">
        <v>1.7878000000000001</v>
      </c>
      <c r="E872" s="167">
        <v>2.173</v>
      </c>
      <c r="F872" s="168">
        <v>1</v>
      </c>
      <c r="G872" s="167">
        <f t="shared" si="13"/>
        <v>2.173</v>
      </c>
      <c r="H872" s="169">
        <f>ROUND(G872*'2-Calculator'!$C$27,2)</f>
        <v>11712.47</v>
      </c>
      <c r="I872" s="170" t="s">
        <v>18</v>
      </c>
      <c r="J872" s="170" t="s">
        <v>17</v>
      </c>
      <c r="K872" s="171" t="s">
        <v>151</v>
      </c>
      <c r="L872" s="172" t="s">
        <v>157</v>
      </c>
      <c r="M872" s="161"/>
      <c r="O872" s="149"/>
      <c r="P872" s="149"/>
    </row>
    <row r="873" spans="1:16">
      <c r="A873" s="173" t="s">
        <v>972</v>
      </c>
      <c r="B873" s="174" t="s">
        <v>1769</v>
      </c>
      <c r="C873" s="175">
        <v>2.37</v>
      </c>
      <c r="D873" s="176">
        <v>1.2895000000000001</v>
      </c>
      <c r="E873" s="177">
        <v>1.5672999999999999</v>
      </c>
      <c r="F873" s="178">
        <v>1</v>
      </c>
      <c r="G873" s="156">
        <f t="shared" si="13"/>
        <v>1.5672999999999999</v>
      </c>
      <c r="H873" s="157">
        <f>ROUND(G873*'2-Calculator'!$C$27,2)</f>
        <v>8447.75</v>
      </c>
      <c r="I873" s="179" t="s">
        <v>18</v>
      </c>
      <c r="J873" s="179" t="s">
        <v>17</v>
      </c>
      <c r="K873" s="180" t="s">
        <v>151</v>
      </c>
      <c r="L873" s="181" t="s">
        <v>157</v>
      </c>
      <c r="M873" s="161"/>
      <c r="O873" s="149"/>
      <c r="P873" s="149"/>
    </row>
    <row r="874" spans="1:16">
      <c r="A874" s="150" t="s">
        <v>973</v>
      </c>
      <c r="B874" s="151" t="s">
        <v>1769</v>
      </c>
      <c r="C874" s="152">
        <v>3.35</v>
      </c>
      <c r="D874" s="153">
        <v>1.5206</v>
      </c>
      <c r="E874" s="154">
        <v>1.8482000000000001</v>
      </c>
      <c r="F874" s="155">
        <v>1</v>
      </c>
      <c r="G874" s="156">
        <f t="shared" si="13"/>
        <v>1.8482000000000001</v>
      </c>
      <c r="H874" s="157">
        <f>ROUND(G874*'2-Calculator'!$C$27,2)</f>
        <v>9961.7999999999993</v>
      </c>
      <c r="I874" s="158" t="s">
        <v>18</v>
      </c>
      <c r="J874" s="158" t="s">
        <v>17</v>
      </c>
      <c r="K874" s="159" t="s">
        <v>151</v>
      </c>
      <c r="L874" s="160" t="s">
        <v>157</v>
      </c>
      <c r="M874" s="161"/>
      <c r="O874" s="149"/>
      <c r="P874" s="149"/>
    </row>
    <row r="875" spans="1:16">
      <c r="A875" s="150" t="s">
        <v>974</v>
      </c>
      <c r="B875" s="151" t="s">
        <v>1769</v>
      </c>
      <c r="C875" s="152">
        <v>6.7</v>
      </c>
      <c r="D875" s="153">
        <v>2.2366000000000001</v>
      </c>
      <c r="E875" s="154">
        <v>2.7185000000000001</v>
      </c>
      <c r="F875" s="155">
        <v>1</v>
      </c>
      <c r="G875" s="156">
        <f t="shared" si="13"/>
        <v>2.7185000000000001</v>
      </c>
      <c r="H875" s="157">
        <f>ROUND(G875*'2-Calculator'!$C$27,2)</f>
        <v>14652.72</v>
      </c>
      <c r="I875" s="158" t="s">
        <v>18</v>
      </c>
      <c r="J875" s="158" t="s">
        <v>17</v>
      </c>
      <c r="K875" s="159" t="s">
        <v>151</v>
      </c>
      <c r="L875" s="160" t="s">
        <v>157</v>
      </c>
      <c r="M875" s="161"/>
      <c r="O875" s="149"/>
      <c r="P875" s="149"/>
    </row>
    <row r="876" spans="1:16">
      <c r="A876" s="163" t="s">
        <v>975</v>
      </c>
      <c r="B876" s="164" t="s">
        <v>1769</v>
      </c>
      <c r="C876" s="165">
        <v>15.24</v>
      </c>
      <c r="D876" s="166">
        <v>4.6760999999999999</v>
      </c>
      <c r="E876" s="167">
        <v>5.6837</v>
      </c>
      <c r="F876" s="168">
        <v>1</v>
      </c>
      <c r="G876" s="167">
        <f t="shared" si="13"/>
        <v>5.6837</v>
      </c>
      <c r="H876" s="169">
        <f>ROUND(G876*'2-Calculator'!$C$27,2)</f>
        <v>30635.14</v>
      </c>
      <c r="I876" s="170" t="s">
        <v>18</v>
      </c>
      <c r="J876" s="170" t="s">
        <v>17</v>
      </c>
      <c r="K876" s="171" t="s">
        <v>151</v>
      </c>
      <c r="L876" s="172" t="s">
        <v>157</v>
      </c>
      <c r="M876" s="161"/>
      <c r="O876" s="149"/>
      <c r="P876" s="149"/>
    </row>
    <row r="877" spans="1:16">
      <c r="A877" s="173" t="s">
        <v>976</v>
      </c>
      <c r="B877" s="174" t="s">
        <v>1770</v>
      </c>
      <c r="C877" s="175">
        <v>3.13</v>
      </c>
      <c r="D877" s="176">
        <v>1.3017000000000001</v>
      </c>
      <c r="E877" s="177">
        <v>1.5822000000000001</v>
      </c>
      <c r="F877" s="178">
        <v>1</v>
      </c>
      <c r="G877" s="156">
        <f t="shared" si="13"/>
        <v>1.5822000000000001</v>
      </c>
      <c r="H877" s="157">
        <f>ROUND(G877*'2-Calculator'!$C$27,2)</f>
        <v>8528.06</v>
      </c>
      <c r="I877" s="179" t="s">
        <v>18</v>
      </c>
      <c r="J877" s="179" t="s">
        <v>17</v>
      </c>
      <c r="K877" s="180" t="s">
        <v>151</v>
      </c>
      <c r="L877" s="181" t="s">
        <v>157</v>
      </c>
      <c r="M877" s="161"/>
      <c r="O877" s="149"/>
      <c r="P877" s="149"/>
    </row>
    <row r="878" spans="1:16">
      <c r="A878" s="150" t="s">
        <v>977</v>
      </c>
      <c r="B878" s="151" t="s">
        <v>1770</v>
      </c>
      <c r="C878" s="152">
        <v>4.38</v>
      </c>
      <c r="D878" s="153">
        <v>1.5801000000000001</v>
      </c>
      <c r="E878" s="154">
        <v>1.9206000000000001</v>
      </c>
      <c r="F878" s="155">
        <v>1</v>
      </c>
      <c r="G878" s="156">
        <f t="shared" si="13"/>
        <v>1.9206000000000001</v>
      </c>
      <c r="H878" s="157">
        <f>ROUND(G878*'2-Calculator'!$C$27,2)</f>
        <v>10352.030000000001</v>
      </c>
      <c r="I878" s="158" t="s">
        <v>18</v>
      </c>
      <c r="J878" s="158" t="s">
        <v>17</v>
      </c>
      <c r="K878" s="159" t="s">
        <v>151</v>
      </c>
      <c r="L878" s="160" t="s">
        <v>157</v>
      </c>
      <c r="M878" s="161"/>
      <c r="O878" s="149"/>
      <c r="P878" s="149"/>
    </row>
    <row r="879" spans="1:16">
      <c r="A879" s="150" t="s">
        <v>978</v>
      </c>
      <c r="B879" s="151" t="s">
        <v>1770</v>
      </c>
      <c r="C879" s="152">
        <v>7.64</v>
      </c>
      <c r="D879" s="153">
        <v>2.3224</v>
      </c>
      <c r="E879" s="154">
        <v>2.8228</v>
      </c>
      <c r="F879" s="155">
        <v>1</v>
      </c>
      <c r="G879" s="156">
        <f t="shared" si="13"/>
        <v>2.8228</v>
      </c>
      <c r="H879" s="157">
        <f>ROUND(G879*'2-Calculator'!$C$27,2)</f>
        <v>15214.89</v>
      </c>
      <c r="I879" s="158" t="s">
        <v>18</v>
      </c>
      <c r="J879" s="158" t="s">
        <v>17</v>
      </c>
      <c r="K879" s="159" t="s">
        <v>151</v>
      </c>
      <c r="L879" s="160" t="s">
        <v>157</v>
      </c>
      <c r="M879" s="161"/>
      <c r="O879" s="149"/>
      <c r="P879" s="149"/>
    </row>
    <row r="880" spans="1:16">
      <c r="A880" s="163" t="s">
        <v>979</v>
      </c>
      <c r="B880" s="164" t="s">
        <v>1770</v>
      </c>
      <c r="C880" s="165">
        <v>14.38</v>
      </c>
      <c r="D880" s="166">
        <v>4.2088000000000001</v>
      </c>
      <c r="E880" s="167">
        <v>5.1157000000000004</v>
      </c>
      <c r="F880" s="168">
        <v>1</v>
      </c>
      <c r="G880" s="167">
        <f t="shared" si="13"/>
        <v>5.1157000000000004</v>
      </c>
      <c r="H880" s="169">
        <f>ROUND(G880*'2-Calculator'!$C$27,2)</f>
        <v>27573.62</v>
      </c>
      <c r="I880" s="170" t="s">
        <v>18</v>
      </c>
      <c r="J880" s="170" t="s">
        <v>17</v>
      </c>
      <c r="K880" s="171" t="s">
        <v>151</v>
      </c>
      <c r="L880" s="172" t="s">
        <v>157</v>
      </c>
      <c r="M880" s="161"/>
      <c r="O880" s="149"/>
      <c r="P880" s="149"/>
    </row>
    <row r="881" spans="1:16">
      <c r="A881" s="173" t="s">
        <v>980</v>
      </c>
      <c r="B881" s="174" t="s">
        <v>1771</v>
      </c>
      <c r="C881" s="175">
        <v>2.0099999999999998</v>
      </c>
      <c r="D881" s="176">
        <v>1.1859</v>
      </c>
      <c r="E881" s="177">
        <v>1.4414</v>
      </c>
      <c r="F881" s="178">
        <v>1</v>
      </c>
      <c r="G881" s="156">
        <f t="shared" si="13"/>
        <v>1.4414</v>
      </c>
      <c r="H881" s="157">
        <f>ROUND(G881*'2-Calculator'!$C$27,2)</f>
        <v>7769.15</v>
      </c>
      <c r="I881" s="179" t="s">
        <v>18</v>
      </c>
      <c r="J881" s="179" t="s">
        <v>17</v>
      </c>
      <c r="K881" s="180" t="s">
        <v>151</v>
      </c>
      <c r="L881" s="181" t="s">
        <v>157</v>
      </c>
      <c r="M881" s="161"/>
      <c r="O881" s="149"/>
      <c r="P881" s="149"/>
    </row>
    <row r="882" spans="1:16">
      <c r="A882" s="150" t="s">
        <v>981</v>
      </c>
      <c r="B882" s="151" t="s">
        <v>1771</v>
      </c>
      <c r="C882" s="152">
        <v>3.04</v>
      </c>
      <c r="D882" s="153">
        <v>1.4066000000000001</v>
      </c>
      <c r="E882" s="154">
        <v>1.7097</v>
      </c>
      <c r="F882" s="155">
        <v>1</v>
      </c>
      <c r="G882" s="156">
        <f t="shared" si="13"/>
        <v>1.7097</v>
      </c>
      <c r="H882" s="157">
        <f>ROUND(G882*'2-Calculator'!$C$27,2)</f>
        <v>9215.2800000000007</v>
      </c>
      <c r="I882" s="158" t="s">
        <v>18</v>
      </c>
      <c r="J882" s="158" t="s">
        <v>17</v>
      </c>
      <c r="K882" s="159" t="s">
        <v>151</v>
      </c>
      <c r="L882" s="160" t="s">
        <v>157</v>
      </c>
      <c r="M882" s="161"/>
      <c r="O882" s="149"/>
      <c r="P882" s="149"/>
    </row>
    <row r="883" spans="1:16">
      <c r="A883" s="150" t="s">
        <v>982</v>
      </c>
      <c r="B883" s="151" t="s">
        <v>1771</v>
      </c>
      <c r="C883" s="152">
        <v>7.27</v>
      </c>
      <c r="D883" s="153">
        <v>2.2286000000000001</v>
      </c>
      <c r="E883" s="154">
        <v>2.7088000000000001</v>
      </c>
      <c r="F883" s="155">
        <v>1</v>
      </c>
      <c r="G883" s="156">
        <f t="shared" si="13"/>
        <v>2.7088000000000001</v>
      </c>
      <c r="H883" s="157">
        <f>ROUND(G883*'2-Calculator'!$C$27,2)</f>
        <v>14600.43</v>
      </c>
      <c r="I883" s="158" t="s">
        <v>18</v>
      </c>
      <c r="J883" s="158" t="s">
        <v>17</v>
      </c>
      <c r="K883" s="159" t="s">
        <v>151</v>
      </c>
      <c r="L883" s="160" t="s">
        <v>157</v>
      </c>
      <c r="M883" s="161"/>
      <c r="O883" s="149"/>
      <c r="P883" s="149"/>
    </row>
    <row r="884" spans="1:16">
      <c r="A884" s="163" t="s">
        <v>983</v>
      </c>
      <c r="B884" s="164" t="s">
        <v>1771</v>
      </c>
      <c r="C884" s="165">
        <v>13.16</v>
      </c>
      <c r="D884" s="166">
        <v>3.8393000000000002</v>
      </c>
      <c r="E884" s="167">
        <v>4.6665999999999999</v>
      </c>
      <c r="F884" s="168">
        <v>1</v>
      </c>
      <c r="G884" s="167">
        <f t="shared" si="13"/>
        <v>4.6665999999999999</v>
      </c>
      <c r="H884" s="169">
        <f>ROUND(G884*'2-Calculator'!$C$27,2)</f>
        <v>25152.97</v>
      </c>
      <c r="I884" s="170" t="s">
        <v>18</v>
      </c>
      <c r="J884" s="170" t="s">
        <v>17</v>
      </c>
      <c r="K884" s="171" t="s">
        <v>151</v>
      </c>
      <c r="L884" s="172" t="s">
        <v>157</v>
      </c>
      <c r="M884" s="161"/>
      <c r="O884" s="149"/>
      <c r="P884" s="149"/>
    </row>
    <row r="885" spans="1:16">
      <c r="A885" s="173" t="s">
        <v>984</v>
      </c>
      <c r="B885" s="174" t="s">
        <v>1772</v>
      </c>
      <c r="C885" s="175">
        <v>1.88</v>
      </c>
      <c r="D885" s="176">
        <v>0.91559999999999997</v>
      </c>
      <c r="E885" s="177">
        <v>1.1129</v>
      </c>
      <c r="F885" s="178">
        <v>1</v>
      </c>
      <c r="G885" s="156">
        <f t="shared" si="13"/>
        <v>1.1129</v>
      </c>
      <c r="H885" s="157">
        <f>ROUND(G885*'2-Calculator'!$C$27,2)</f>
        <v>5998.53</v>
      </c>
      <c r="I885" s="179" t="s">
        <v>18</v>
      </c>
      <c r="J885" s="179" t="s">
        <v>17</v>
      </c>
      <c r="K885" s="180" t="s">
        <v>151</v>
      </c>
      <c r="L885" s="181" t="s">
        <v>157</v>
      </c>
      <c r="M885" s="161"/>
      <c r="O885" s="149"/>
      <c r="P885" s="149"/>
    </row>
    <row r="886" spans="1:16">
      <c r="A886" s="150" t="s">
        <v>985</v>
      </c>
      <c r="B886" s="151" t="s">
        <v>1772</v>
      </c>
      <c r="C886" s="152">
        <v>2.52</v>
      </c>
      <c r="D886" s="153">
        <v>1.0987</v>
      </c>
      <c r="E886" s="154">
        <v>1.3353999999999999</v>
      </c>
      <c r="F886" s="155">
        <v>1</v>
      </c>
      <c r="G886" s="156">
        <f t="shared" si="13"/>
        <v>1.3353999999999999</v>
      </c>
      <c r="H886" s="157">
        <f>ROUND(G886*'2-Calculator'!$C$27,2)</f>
        <v>7197.81</v>
      </c>
      <c r="I886" s="158" t="s">
        <v>18</v>
      </c>
      <c r="J886" s="158" t="s">
        <v>17</v>
      </c>
      <c r="K886" s="159" t="s">
        <v>151</v>
      </c>
      <c r="L886" s="160" t="s">
        <v>157</v>
      </c>
      <c r="M886" s="161"/>
      <c r="O886" s="149"/>
      <c r="P886" s="149"/>
    </row>
    <row r="887" spans="1:16">
      <c r="A887" s="150" t="s">
        <v>986</v>
      </c>
      <c r="B887" s="151" t="s">
        <v>1772</v>
      </c>
      <c r="C887" s="152">
        <v>5.49</v>
      </c>
      <c r="D887" s="153">
        <v>1.76</v>
      </c>
      <c r="E887" s="154">
        <v>2.1392000000000002</v>
      </c>
      <c r="F887" s="155">
        <v>1</v>
      </c>
      <c r="G887" s="156">
        <f t="shared" si="13"/>
        <v>2.1392000000000002</v>
      </c>
      <c r="H887" s="157">
        <f>ROUND(G887*'2-Calculator'!$C$27,2)</f>
        <v>11530.29</v>
      </c>
      <c r="I887" s="158" t="s">
        <v>18</v>
      </c>
      <c r="J887" s="158" t="s">
        <v>17</v>
      </c>
      <c r="K887" s="159" t="s">
        <v>151</v>
      </c>
      <c r="L887" s="160" t="s">
        <v>157</v>
      </c>
      <c r="M887" s="161"/>
      <c r="O887" s="149"/>
      <c r="P887" s="149"/>
    </row>
    <row r="888" spans="1:16">
      <c r="A888" s="163" t="s">
        <v>987</v>
      </c>
      <c r="B888" s="164" t="s">
        <v>1772</v>
      </c>
      <c r="C888" s="165">
        <v>10.58</v>
      </c>
      <c r="D888" s="166">
        <v>3.0486</v>
      </c>
      <c r="E888" s="167">
        <v>3.7054999999999998</v>
      </c>
      <c r="F888" s="168">
        <v>1</v>
      </c>
      <c r="G888" s="167">
        <f t="shared" si="13"/>
        <v>3.7054999999999998</v>
      </c>
      <c r="H888" s="169">
        <f>ROUND(G888*'2-Calculator'!$C$27,2)</f>
        <v>19972.650000000001</v>
      </c>
      <c r="I888" s="170" t="s">
        <v>18</v>
      </c>
      <c r="J888" s="170" t="s">
        <v>17</v>
      </c>
      <c r="K888" s="171" t="s">
        <v>151</v>
      </c>
      <c r="L888" s="172" t="s">
        <v>157</v>
      </c>
      <c r="M888" s="161"/>
      <c r="O888" s="149"/>
      <c r="P888" s="149"/>
    </row>
    <row r="889" spans="1:16">
      <c r="A889" s="173" t="s">
        <v>988</v>
      </c>
      <c r="B889" s="174" t="s">
        <v>1587</v>
      </c>
      <c r="C889" s="175">
        <v>1.44</v>
      </c>
      <c r="D889" s="176">
        <v>0.76049999999999995</v>
      </c>
      <c r="E889" s="177">
        <v>0.9244</v>
      </c>
      <c r="F889" s="178">
        <v>1</v>
      </c>
      <c r="G889" s="156">
        <f t="shared" si="13"/>
        <v>0.9244</v>
      </c>
      <c r="H889" s="157">
        <f>ROUND(G889*'2-Calculator'!$C$27,2)</f>
        <v>4982.5200000000004</v>
      </c>
      <c r="I889" s="179" t="s">
        <v>18</v>
      </c>
      <c r="J889" s="179" t="s">
        <v>17</v>
      </c>
      <c r="K889" s="180" t="s">
        <v>151</v>
      </c>
      <c r="L889" s="181" t="s">
        <v>157</v>
      </c>
      <c r="M889" s="161"/>
      <c r="O889" s="149"/>
      <c r="P889" s="149"/>
    </row>
    <row r="890" spans="1:16">
      <c r="A890" s="150" t="s">
        <v>989</v>
      </c>
      <c r="B890" s="151" t="s">
        <v>1587</v>
      </c>
      <c r="C890" s="152">
        <v>1.83</v>
      </c>
      <c r="D890" s="153">
        <v>1.1380999999999999</v>
      </c>
      <c r="E890" s="154">
        <v>1.3833</v>
      </c>
      <c r="F890" s="155">
        <v>1</v>
      </c>
      <c r="G890" s="156">
        <f t="shared" si="13"/>
        <v>1.3833</v>
      </c>
      <c r="H890" s="157">
        <f>ROUND(G890*'2-Calculator'!$C$27,2)</f>
        <v>7455.99</v>
      </c>
      <c r="I890" s="158" t="s">
        <v>18</v>
      </c>
      <c r="J890" s="158" t="s">
        <v>17</v>
      </c>
      <c r="K890" s="159" t="s">
        <v>151</v>
      </c>
      <c r="L890" s="160" t="s">
        <v>157</v>
      </c>
      <c r="M890" s="161"/>
      <c r="O890" s="149"/>
      <c r="P890" s="149"/>
    </row>
    <row r="891" spans="1:16">
      <c r="A891" s="150" t="s">
        <v>990</v>
      </c>
      <c r="B891" s="151" t="s">
        <v>1587</v>
      </c>
      <c r="C891" s="152">
        <v>7.45</v>
      </c>
      <c r="D891" s="153">
        <v>2.206</v>
      </c>
      <c r="E891" s="154">
        <v>2.6812999999999998</v>
      </c>
      <c r="F891" s="155">
        <v>1</v>
      </c>
      <c r="G891" s="156">
        <f t="shared" si="13"/>
        <v>2.6812999999999998</v>
      </c>
      <c r="H891" s="157">
        <f>ROUND(G891*'2-Calculator'!$C$27,2)</f>
        <v>14452.21</v>
      </c>
      <c r="I891" s="158" t="s">
        <v>18</v>
      </c>
      <c r="J891" s="158" t="s">
        <v>17</v>
      </c>
      <c r="K891" s="159" t="s">
        <v>151</v>
      </c>
      <c r="L891" s="160" t="s">
        <v>157</v>
      </c>
      <c r="M891" s="161"/>
      <c r="O891" s="149"/>
      <c r="P891" s="149"/>
    </row>
    <row r="892" spans="1:16">
      <c r="A892" s="163" t="s">
        <v>991</v>
      </c>
      <c r="B892" s="164" t="s">
        <v>1587</v>
      </c>
      <c r="C892" s="165">
        <v>16.260000000000002</v>
      </c>
      <c r="D892" s="166">
        <v>3.9813999999999998</v>
      </c>
      <c r="E892" s="167">
        <v>4.8392999999999997</v>
      </c>
      <c r="F892" s="168">
        <v>1</v>
      </c>
      <c r="G892" s="167">
        <f t="shared" si="13"/>
        <v>4.8392999999999997</v>
      </c>
      <c r="H892" s="169">
        <f>ROUND(G892*'2-Calculator'!$C$27,2)</f>
        <v>26083.83</v>
      </c>
      <c r="I892" s="170" t="s">
        <v>18</v>
      </c>
      <c r="J892" s="170" t="s">
        <v>17</v>
      </c>
      <c r="K892" s="171" t="s">
        <v>151</v>
      </c>
      <c r="L892" s="172" t="s">
        <v>157</v>
      </c>
      <c r="M892" s="161"/>
      <c r="O892" s="149"/>
      <c r="P892" s="149"/>
    </row>
    <row r="893" spans="1:16">
      <c r="A893" s="173" t="s">
        <v>992</v>
      </c>
      <c r="B893" s="174" t="s">
        <v>1773</v>
      </c>
      <c r="C893" s="175">
        <v>1.99</v>
      </c>
      <c r="D893" s="176">
        <v>0.6391</v>
      </c>
      <c r="E893" s="177">
        <v>0.77680000000000005</v>
      </c>
      <c r="F893" s="178">
        <v>1</v>
      </c>
      <c r="G893" s="156">
        <f t="shared" si="13"/>
        <v>0.77680000000000005</v>
      </c>
      <c r="H893" s="157">
        <f>ROUND(G893*'2-Calculator'!$C$27,2)</f>
        <v>4186.95</v>
      </c>
      <c r="I893" s="179" t="s">
        <v>18</v>
      </c>
      <c r="J893" s="179" t="s">
        <v>17</v>
      </c>
      <c r="K893" s="180" t="s">
        <v>151</v>
      </c>
      <c r="L893" s="181" t="s">
        <v>157</v>
      </c>
      <c r="M893" s="161"/>
      <c r="O893" s="149"/>
      <c r="P893" s="149"/>
    </row>
    <row r="894" spans="1:16">
      <c r="A894" s="150" t="s">
        <v>993</v>
      </c>
      <c r="B894" s="151" t="s">
        <v>1773</v>
      </c>
      <c r="C894" s="152">
        <v>2.96</v>
      </c>
      <c r="D894" s="153">
        <v>0.83460000000000001</v>
      </c>
      <c r="E894" s="154">
        <v>1.0144</v>
      </c>
      <c r="F894" s="155">
        <v>1</v>
      </c>
      <c r="G894" s="156">
        <f t="shared" si="13"/>
        <v>1.0144</v>
      </c>
      <c r="H894" s="157">
        <f>ROUND(G894*'2-Calculator'!$C$27,2)</f>
        <v>5467.62</v>
      </c>
      <c r="I894" s="158" t="s">
        <v>18</v>
      </c>
      <c r="J894" s="158" t="s">
        <v>17</v>
      </c>
      <c r="K894" s="159" t="s">
        <v>151</v>
      </c>
      <c r="L894" s="160" t="s">
        <v>157</v>
      </c>
      <c r="M894" s="161"/>
      <c r="O894" s="149"/>
      <c r="P894" s="149"/>
    </row>
    <row r="895" spans="1:16">
      <c r="A895" s="150" t="s">
        <v>994</v>
      </c>
      <c r="B895" s="151" t="s">
        <v>1773</v>
      </c>
      <c r="C895" s="152">
        <v>6.6</v>
      </c>
      <c r="D895" s="153">
        <v>1.4308000000000001</v>
      </c>
      <c r="E895" s="154">
        <v>1.7391000000000001</v>
      </c>
      <c r="F895" s="155">
        <v>1</v>
      </c>
      <c r="G895" s="156">
        <f t="shared" si="13"/>
        <v>1.7391000000000001</v>
      </c>
      <c r="H895" s="157">
        <f>ROUND(G895*'2-Calculator'!$C$27,2)</f>
        <v>9373.75</v>
      </c>
      <c r="I895" s="158" t="s">
        <v>18</v>
      </c>
      <c r="J895" s="158" t="s">
        <v>17</v>
      </c>
      <c r="K895" s="159" t="s">
        <v>151</v>
      </c>
      <c r="L895" s="160" t="s">
        <v>157</v>
      </c>
      <c r="M895" s="161"/>
      <c r="O895" s="149"/>
      <c r="P895" s="149"/>
    </row>
    <row r="896" spans="1:16">
      <c r="A896" s="163" t="s">
        <v>995</v>
      </c>
      <c r="B896" s="164" t="s">
        <v>1773</v>
      </c>
      <c r="C896" s="165">
        <v>12.45</v>
      </c>
      <c r="D896" s="166">
        <v>2.7334999999999998</v>
      </c>
      <c r="E896" s="167">
        <v>3.3224999999999998</v>
      </c>
      <c r="F896" s="168">
        <v>1</v>
      </c>
      <c r="G896" s="167">
        <f t="shared" si="13"/>
        <v>3.3224999999999998</v>
      </c>
      <c r="H896" s="169">
        <f>ROUND(G896*'2-Calculator'!$C$27,2)</f>
        <v>17908.28</v>
      </c>
      <c r="I896" s="170" t="s">
        <v>18</v>
      </c>
      <c r="J896" s="170" t="s">
        <v>17</v>
      </c>
      <c r="K896" s="171" t="s">
        <v>151</v>
      </c>
      <c r="L896" s="172" t="s">
        <v>157</v>
      </c>
      <c r="M896" s="161"/>
      <c r="O896" s="149"/>
      <c r="P896" s="149"/>
    </row>
    <row r="897" spans="1:16">
      <c r="A897" s="173" t="s">
        <v>996</v>
      </c>
      <c r="B897" s="174" t="s">
        <v>1774</v>
      </c>
      <c r="C897" s="175">
        <v>2.14</v>
      </c>
      <c r="D897" s="176">
        <v>0.79220000000000002</v>
      </c>
      <c r="E897" s="177">
        <v>0.96289999999999998</v>
      </c>
      <c r="F897" s="178">
        <v>1</v>
      </c>
      <c r="G897" s="156">
        <f t="shared" si="13"/>
        <v>0.96289999999999998</v>
      </c>
      <c r="H897" s="157">
        <f>ROUND(G897*'2-Calculator'!$C$27,2)</f>
        <v>5190.03</v>
      </c>
      <c r="I897" s="179" t="s">
        <v>18</v>
      </c>
      <c r="J897" s="179" t="s">
        <v>17</v>
      </c>
      <c r="K897" s="180" t="s">
        <v>151</v>
      </c>
      <c r="L897" s="181" t="s">
        <v>157</v>
      </c>
      <c r="M897" s="161"/>
      <c r="O897" s="149"/>
      <c r="P897" s="149"/>
    </row>
    <row r="898" spans="1:16">
      <c r="A898" s="150" t="s">
        <v>997</v>
      </c>
      <c r="B898" s="151" t="s">
        <v>1774</v>
      </c>
      <c r="C898" s="152">
        <v>3.87</v>
      </c>
      <c r="D898" s="153">
        <v>1.1388</v>
      </c>
      <c r="E898" s="154">
        <v>1.3842000000000001</v>
      </c>
      <c r="F898" s="155">
        <v>1</v>
      </c>
      <c r="G898" s="156">
        <f t="shared" si="13"/>
        <v>1.3842000000000001</v>
      </c>
      <c r="H898" s="157">
        <f>ROUND(G898*'2-Calculator'!$C$27,2)</f>
        <v>7460.84</v>
      </c>
      <c r="I898" s="158" t="s">
        <v>18</v>
      </c>
      <c r="J898" s="158" t="s">
        <v>17</v>
      </c>
      <c r="K898" s="159" t="s">
        <v>151</v>
      </c>
      <c r="L898" s="160" t="s">
        <v>157</v>
      </c>
      <c r="M898" s="161"/>
      <c r="O898" s="149"/>
      <c r="P898" s="149"/>
    </row>
    <row r="899" spans="1:16">
      <c r="A899" s="150" t="s">
        <v>998</v>
      </c>
      <c r="B899" s="151" t="s">
        <v>1774</v>
      </c>
      <c r="C899" s="152">
        <v>8.58</v>
      </c>
      <c r="D899" s="153">
        <v>2.0489999999999999</v>
      </c>
      <c r="E899" s="154">
        <v>2.4904999999999999</v>
      </c>
      <c r="F899" s="155">
        <v>1</v>
      </c>
      <c r="G899" s="156">
        <f t="shared" si="13"/>
        <v>2.4904999999999999</v>
      </c>
      <c r="H899" s="157">
        <f>ROUND(G899*'2-Calculator'!$C$27,2)</f>
        <v>13423.8</v>
      </c>
      <c r="I899" s="158" t="s">
        <v>18</v>
      </c>
      <c r="J899" s="158" t="s">
        <v>17</v>
      </c>
      <c r="K899" s="159" t="s">
        <v>151</v>
      </c>
      <c r="L899" s="160" t="s">
        <v>157</v>
      </c>
      <c r="M899" s="161"/>
      <c r="O899" s="149"/>
      <c r="P899" s="149"/>
    </row>
    <row r="900" spans="1:16">
      <c r="A900" s="163" t="s">
        <v>999</v>
      </c>
      <c r="B900" s="164" t="s">
        <v>1774</v>
      </c>
      <c r="C900" s="165">
        <v>15.35</v>
      </c>
      <c r="D900" s="166">
        <v>3.4719000000000002</v>
      </c>
      <c r="E900" s="167">
        <v>4.22</v>
      </c>
      <c r="F900" s="168">
        <v>1</v>
      </c>
      <c r="G900" s="167">
        <f t="shared" si="13"/>
        <v>4.22</v>
      </c>
      <c r="H900" s="169">
        <f>ROUND(G900*'2-Calculator'!$C$27,2)</f>
        <v>22745.8</v>
      </c>
      <c r="I900" s="170" t="s">
        <v>18</v>
      </c>
      <c r="J900" s="170" t="s">
        <v>17</v>
      </c>
      <c r="K900" s="171" t="s">
        <v>151</v>
      </c>
      <c r="L900" s="172" t="s">
        <v>157</v>
      </c>
      <c r="M900" s="161"/>
      <c r="O900" s="149"/>
      <c r="P900" s="149"/>
    </row>
    <row r="901" spans="1:16">
      <c r="A901" s="173" t="s">
        <v>1000</v>
      </c>
      <c r="B901" s="174" t="s">
        <v>1775</v>
      </c>
      <c r="C901" s="175">
        <v>2.0099999999999998</v>
      </c>
      <c r="D901" s="176">
        <v>0.86980000000000002</v>
      </c>
      <c r="E901" s="177">
        <v>1.0571999999999999</v>
      </c>
      <c r="F901" s="178">
        <v>1</v>
      </c>
      <c r="G901" s="156">
        <f t="shared" si="13"/>
        <v>1.0571999999999999</v>
      </c>
      <c r="H901" s="157">
        <f>ROUND(G901*'2-Calculator'!$C$27,2)</f>
        <v>5698.31</v>
      </c>
      <c r="I901" s="179" t="s">
        <v>18</v>
      </c>
      <c r="J901" s="179" t="s">
        <v>17</v>
      </c>
      <c r="K901" s="180" t="s">
        <v>151</v>
      </c>
      <c r="L901" s="181" t="s">
        <v>157</v>
      </c>
      <c r="M901" s="161"/>
      <c r="O901" s="149"/>
      <c r="P901" s="149"/>
    </row>
    <row r="902" spans="1:16">
      <c r="A902" s="150" t="s">
        <v>1001</v>
      </c>
      <c r="B902" s="151" t="s">
        <v>1775</v>
      </c>
      <c r="C902" s="152">
        <v>2.72</v>
      </c>
      <c r="D902" s="153">
        <v>1.0896999999999999</v>
      </c>
      <c r="E902" s="154">
        <v>1.3245</v>
      </c>
      <c r="F902" s="155">
        <v>1</v>
      </c>
      <c r="G902" s="156">
        <f t="shared" si="13"/>
        <v>1.3245</v>
      </c>
      <c r="H902" s="157">
        <f>ROUND(G902*'2-Calculator'!$C$27,2)</f>
        <v>7139.06</v>
      </c>
      <c r="I902" s="158" t="s">
        <v>18</v>
      </c>
      <c r="J902" s="158" t="s">
        <v>17</v>
      </c>
      <c r="K902" s="159" t="s">
        <v>151</v>
      </c>
      <c r="L902" s="160" t="s">
        <v>157</v>
      </c>
      <c r="M902" s="161"/>
      <c r="O902" s="149"/>
      <c r="P902" s="149"/>
    </row>
    <row r="903" spans="1:16">
      <c r="A903" s="150" t="s">
        <v>1002</v>
      </c>
      <c r="B903" s="151" t="s">
        <v>1775</v>
      </c>
      <c r="C903" s="152">
        <v>5.08</v>
      </c>
      <c r="D903" s="153">
        <v>1.8043</v>
      </c>
      <c r="E903" s="154">
        <v>2.1930999999999998</v>
      </c>
      <c r="F903" s="155">
        <v>1</v>
      </c>
      <c r="G903" s="156">
        <f t="shared" si="13"/>
        <v>2.1930999999999998</v>
      </c>
      <c r="H903" s="157">
        <f>ROUND(G903*'2-Calculator'!$C$27,2)</f>
        <v>11820.81</v>
      </c>
      <c r="I903" s="158" t="s">
        <v>18</v>
      </c>
      <c r="J903" s="158" t="s">
        <v>17</v>
      </c>
      <c r="K903" s="159" t="s">
        <v>151</v>
      </c>
      <c r="L903" s="160" t="s">
        <v>157</v>
      </c>
      <c r="M903" s="161"/>
      <c r="O903" s="149"/>
      <c r="P903" s="149"/>
    </row>
    <row r="904" spans="1:16">
      <c r="A904" s="163" t="s">
        <v>1003</v>
      </c>
      <c r="B904" s="164" t="s">
        <v>1775</v>
      </c>
      <c r="C904" s="165">
        <v>10.78</v>
      </c>
      <c r="D904" s="166">
        <v>3.1999</v>
      </c>
      <c r="E904" s="167">
        <v>3.8894000000000002</v>
      </c>
      <c r="F904" s="168">
        <v>1</v>
      </c>
      <c r="G904" s="167">
        <f t="shared" si="13"/>
        <v>3.8894000000000002</v>
      </c>
      <c r="H904" s="169">
        <f>ROUND(G904*'2-Calculator'!$C$27,2)</f>
        <v>20963.87</v>
      </c>
      <c r="I904" s="170" t="s">
        <v>18</v>
      </c>
      <c r="J904" s="170" t="s">
        <v>17</v>
      </c>
      <c r="K904" s="171" t="s">
        <v>151</v>
      </c>
      <c r="L904" s="172" t="s">
        <v>157</v>
      </c>
      <c r="M904" s="161"/>
      <c r="O904" s="149"/>
      <c r="P904" s="149"/>
    </row>
    <row r="905" spans="1:16">
      <c r="A905" s="173" t="s">
        <v>1004</v>
      </c>
      <c r="B905" s="174" t="s">
        <v>1588</v>
      </c>
      <c r="C905" s="175">
        <v>2.75</v>
      </c>
      <c r="D905" s="176">
        <v>0.51670000000000005</v>
      </c>
      <c r="E905" s="177">
        <v>0.628</v>
      </c>
      <c r="F905" s="178">
        <v>1</v>
      </c>
      <c r="G905" s="156">
        <f t="shared" si="13"/>
        <v>0.628</v>
      </c>
      <c r="H905" s="157">
        <f>ROUND(G905*'2-Calculator'!$C$27,2)</f>
        <v>3384.92</v>
      </c>
      <c r="I905" s="179" t="s">
        <v>18</v>
      </c>
      <c r="J905" s="179" t="s">
        <v>17</v>
      </c>
      <c r="K905" s="180" t="s">
        <v>151</v>
      </c>
      <c r="L905" s="181" t="s">
        <v>157</v>
      </c>
      <c r="M905" s="161"/>
      <c r="O905" s="149"/>
      <c r="P905" s="149"/>
    </row>
    <row r="906" spans="1:16">
      <c r="A906" s="150" t="s">
        <v>1005</v>
      </c>
      <c r="B906" s="151" t="s">
        <v>1588</v>
      </c>
      <c r="C906" s="152">
        <v>3.58</v>
      </c>
      <c r="D906" s="153">
        <v>0.67879999999999996</v>
      </c>
      <c r="E906" s="154">
        <v>0.82509999999999994</v>
      </c>
      <c r="F906" s="155">
        <v>1</v>
      </c>
      <c r="G906" s="156">
        <f t="shared" si="13"/>
        <v>0.82509999999999994</v>
      </c>
      <c r="H906" s="157">
        <f>ROUND(G906*'2-Calculator'!$C$27,2)</f>
        <v>4447.29</v>
      </c>
      <c r="I906" s="158" t="s">
        <v>18</v>
      </c>
      <c r="J906" s="158" t="s">
        <v>17</v>
      </c>
      <c r="K906" s="159" t="s">
        <v>151</v>
      </c>
      <c r="L906" s="160" t="s">
        <v>157</v>
      </c>
      <c r="M906" s="161"/>
      <c r="O906" s="149"/>
      <c r="P906" s="149"/>
    </row>
    <row r="907" spans="1:16">
      <c r="A907" s="150" t="s">
        <v>1006</v>
      </c>
      <c r="B907" s="151" t="s">
        <v>1588</v>
      </c>
      <c r="C907" s="152">
        <v>5.68</v>
      </c>
      <c r="D907" s="153">
        <v>0.99419999999999997</v>
      </c>
      <c r="E907" s="154">
        <v>1.2083999999999999</v>
      </c>
      <c r="F907" s="155">
        <v>1</v>
      </c>
      <c r="G907" s="156">
        <f t="shared" si="13"/>
        <v>1.2083999999999999</v>
      </c>
      <c r="H907" s="157">
        <f>ROUND(G907*'2-Calculator'!$C$27,2)</f>
        <v>6513.28</v>
      </c>
      <c r="I907" s="158" t="s">
        <v>18</v>
      </c>
      <c r="J907" s="158" t="s">
        <v>17</v>
      </c>
      <c r="K907" s="159" t="s">
        <v>151</v>
      </c>
      <c r="L907" s="160" t="s">
        <v>157</v>
      </c>
      <c r="M907" s="161"/>
      <c r="O907" s="149"/>
      <c r="P907" s="149"/>
    </row>
    <row r="908" spans="1:16">
      <c r="A908" s="163" t="s">
        <v>1007</v>
      </c>
      <c r="B908" s="164" t="s">
        <v>1588</v>
      </c>
      <c r="C908" s="165">
        <v>9.8000000000000007</v>
      </c>
      <c r="D908" s="166">
        <v>1.5758000000000001</v>
      </c>
      <c r="E908" s="167">
        <v>1.9153</v>
      </c>
      <c r="F908" s="168">
        <v>1</v>
      </c>
      <c r="G908" s="167">
        <f t="shared" si="13"/>
        <v>1.9153</v>
      </c>
      <c r="H908" s="169">
        <f>ROUND(G908*'2-Calculator'!$C$27,2)</f>
        <v>10323.469999999999</v>
      </c>
      <c r="I908" s="170" t="s">
        <v>18</v>
      </c>
      <c r="J908" s="170" t="s">
        <v>17</v>
      </c>
      <c r="K908" s="171" t="s">
        <v>151</v>
      </c>
      <c r="L908" s="172" t="s">
        <v>157</v>
      </c>
      <c r="M908" s="161"/>
      <c r="O908" s="149"/>
      <c r="P908" s="149"/>
    </row>
    <row r="909" spans="1:16">
      <c r="A909" s="173" t="s">
        <v>1008</v>
      </c>
      <c r="B909" s="174" t="s">
        <v>1589</v>
      </c>
      <c r="C909" s="175">
        <v>2.57</v>
      </c>
      <c r="D909" s="176">
        <v>0.47139999999999999</v>
      </c>
      <c r="E909" s="177">
        <v>0.57299999999999995</v>
      </c>
      <c r="F909" s="178">
        <v>1</v>
      </c>
      <c r="G909" s="156">
        <f t="shared" si="13"/>
        <v>0.57299999999999995</v>
      </c>
      <c r="H909" s="157">
        <f>ROUND(G909*'2-Calculator'!$C$27,2)</f>
        <v>3088.47</v>
      </c>
      <c r="I909" s="179" t="s">
        <v>18</v>
      </c>
      <c r="J909" s="179" t="s">
        <v>17</v>
      </c>
      <c r="K909" s="180" t="s">
        <v>151</v>
      </c>
      <c r="L909" s="181" t="s">
        <v>157</v>
      </c>
      <c r="M909" s="161"/>
      <c r="O909" s="149"/>
      <c r="P909" s="149"/>
    </row>
    <row r="910" spans="1:16">
      <c r="A910" s="150" t="s">
        <v>1009</v>
      </c>
      <c r="B910" s="151" t="s">
        <v>1589</v>
      </c>
      <c r="C910" s="152">
        <v>3.45</v>
      </c>
      <c r="D910" s="153">
        <v>0.62190000000000001</v>
      </c>
      <c r="E910" s="154">
        <v>0.75590000000000002</v>
      </c>
      <c r="F910" s="155">
        <v>1</v>
      </c>
      <c r="G910" s="156">
        <f t="shared" si="13"/>
        <v>0.75590000000000002</v>
      </c>
      <c r="H910" s="157">
        <f>ROUND(G910*'2-Calculator'!$C$27,2)</f>
        <v>4074.3</v>
      </c>
      <c r="I910" s="158" t="s">
        <v>18</v>
      </c>
      <c r="J910" s="158" t="s">
        <v>17</v>
      </c>
      <c r="K910" s="159" t="s">
        <v>151</v>
      </c>
      <c r="L910" s="160" t="s">
        <v>157</v>
      </c>
      <c r="M910" s="161"/>
      <c r="O910" s="149"/>
      <c r="P910" s="149"/>
    </row>
    <row r="911" spans="1:16">
      <c r="A911" s="150" t="s">
        <v>1010</v>
      </c>
      <c r="B911" s="151" t="s">
        <v>1589</v>
      </c>
      <c r="C911" s="152">
        <v>5.78</v>
      </c>
      <c r="D911" s="153">
        <v>0.94120000000000004</v>
      </c>
      <c r="E911" s="154">
        <v>1.1439999999999999</v>
      </c>
      <c r="F911" s="155">
        <v>1</v>
      </c>
      <c r="G911" s="156">
        <f t="shared" si="13"/>
        <v>1.1439999999999999</v>
      </c>
      <c r="H911" s="157">
        <f>ROUND(G911*'2-Calculator'!$C$27,2)</f>
        <v>6166.16</v>
      </c>
      <c r="I911" s="158" t="s">
        <v>18</v>
      </c>
      <c r="J911" s="158" t="s">
        <v>17</v>
      </c>
      <c r="K911" s="159" t="s">
        <v>151</v>
      </c>
      <c r="L911" s="160" t="s">
        <v>157</v>
      </c>
      <c r="M911" s="161"/>
      <c r="O911" s="149"/>
      <c r="P911" s="149"/>
    </row>
    <row r="912" spans="1:16">
      <c r="A912" s="163" t="s">
        <v>1011</v>
      </c>
      <c r="B912" s="164" t="s">
        <v>1589</v>
      </c>
      <c r="C912" s="165">
        <v>9.3699999999999992</v>
      </c>
      <c r="D912" s="166">
        <v>1.5418000000000001</v>
      </c>
      <c r="E912" s="167">
        <v>1.8740000000000001</v>
      </c>
      <c r="F912" s="168">
        <v>1</v>
      </c>
      <c r="G912" s="167">
        <f t="shared" si="13"/>
        <v>1.8740000000000001</v>
      </c>
      <c r="H912" s="169">
        <f>ROUND(G912*'2-Calculator'!$C$27,2)</f>
        <v>10100.86</v>
      </c>
      <c r="I912" s="170" t="s">
        <v>18</v>
      </c>
      <c r="J912" s="170" t="s">
        <v>17</v>
      </c>
      <c r="K912" s="171" t="s">
        <v>151</v>
      </c>
      <c r="L912" s="172" t="s">
        <v>157</v>
      </c>
      <c r="M912" s="161"/>
      <c r="O912" s="149"/>
      <c r="P912" s="149"/>
    </row>
    <row r="913" spans="1:16">
      <c r="A913" s="173" t="s">
        <v>1012</v>
      </c>
      <c r="B913" s="174" t="s">
        <v>1776</v>
      </c>
      <c r="C913" s="175">
        <v>1.72</v>
      </c>
      <c r="D913" s="176">
        <v>0.39850000000000002</v>
      </c>
      <c r="E913" s="177">
        <v>0.4844</v>
      </c>
      <c r="F913" s="178">
        <v>1</v>
      </c>
      <c r="G913" s="156">
        <f t="shared" si="13"/>
        <v>0.4844</v>
      </c>
      <c r="H913" s="157">
        <f>ROUND(G913*'2-Calculator'!$C$27,2)</f>
        <v>2610.92</v>
      </c>
      <c r="I913" s="179" t="s">
        <v>18</v>
      </c>
      <c r="J913" s="179" t="s">
        <v>17</v>
      </c>
      <c r="K913" s="180" t="s">
        <v>151</v>
      </c>
      <c r="L913" s="181" t="s">
        <v>157</v>
      </c>
      <c r="M913" s="161"/>
      <c r="O913" s="149"/>
      <c r="P913" s="149"/>
    </row>
    <row r="914" spans="1:16">
      <c r="A914" s="150" t="s">
        <v>1013</v>
      </c>
      <c r="B914" s="151" t="s">
        <v>1776</v>
      </c>
      <c r="C914" s="152">
        <v>2.14</v>
      </c>
      <c r="D914" s="153">
        <v>0.48570000000000002</v>
      </c>
      <c r="E914" s="154">
        <v>0.59040000000000004</v>
      </c>
      <c r="F914" s="155">
        <v>1</v>
      </c>
      <c r="G914" s="156">
        <f t="shared" si="13"/>
        <v>0.59040000000000004</v>
      </c>
      <c r="H914" s="157">
        <f>ROUND(G914*'2-Calculator'!$C$27,2)</f>
        <v>3182.26</v>
      </c>
      <c r="I914" s="158" t="s">
        <v>18</v>
      </c>
      <c r="J914" s="158" t="s">
        <v>17</v>
      </c>
      <c r="K914" s="159" t="s">
        <v>151</v>
      </c>
      <c r="L914" s="160" t="s">
        <v>157</v>
      </c>
      <c r="M914" s="161"/>
      <c r="O914" s="149"/>
      <c r="P914" s="149"/>
    </row>
    <row r="915" spans="1:16">
      <c r="A915" s="150" t="s">
        <v>1014</v>
      </c>
      <c r="B915" s="151" t="s">
        <v>1776</v>
      </c>
      <c r="C915" s="152">
        <v>3.64</v>
      </c>
      <c r="D915" s="153">
        <v>0.75180000000000002</v>
      </c>
      <c r="E915" s="154">
        <v>0.91379999999999995</v>
      </c>
      <c r="F915" s="155">
        <v>1</v>
      </c>
      <c r="G915" s="156">
        <f t="shared" si="13"/>
        <v>0.91379999999999995</v>
      </c>
      <c r="H915" s="157">
        <f>ROUND(G915*'2-Calculator'!$C$27,2)</f>
        <v>4925.38</v>
      </c>
      <c r="I915" s="158" t="s">
        <v>18</v>
      </c>
      <c r="J915" s="158" t="s">
        <v>17</v>
      </c>
      <c r="K915" s="159" t="s">
        <v>151</v>
      </c>
      <c r="L915" s="160" t="s">
        <v>157</v>
      </c>
      <c r="M915" s="161"/>
      <c r="O915" s="149"/>
      <c r="P915" s="149"/>
    </row>
    <row r="916" spans="1:16">
      <c r="A916" s="163" t="s">
        <v>1015</v>
      </c>
      <c r="B916" s="164" t="s">
        <v>1776</v>
      </c>
      <c r="C916" s="165">
        <v>7.57</v>
      </c>
      <c r="D916" s="166">
        <v>1.2735000000000001</v>
      </c>
      <c r="E916" s="167">
        <v>1.5479000000000001</v>
      </c>
      <c r="F916" s="168">
        <v>1</v>
      </c>
      <c r="G916" s="167">
        <f t="shared" si="13"/>
        <v>1.5479000000000001</v>
      </c>
      <c r="H916" s="169">
        <f>ROUND(G916*'2-Calculator'!$C$27,2)</f>
        <v>8343.18</v>
      </c>
      <c r="I916" s="170" t="s">
        <v>18</v>
      </c>
      <c r="J916" s="170" t="s">
        <v>17</v>
      </c>
      <c r="K916" s="171" t="s">
        <v>151</v>
      </c>
      <c r="L916" s="172" t="s">
        <v>157</v>
      </c>
      <c r="M916" s="161"/>
      <c r="O916" s="149"/>
      <c r="P916" s="149"/>
    </row>
    <row r="917" spans="1:16">
      <c r="A917" s="173" t="s">
        <v>1590</v>
      </c>
      <c r="B917" s="174" t="s">
        <v>1777</v>
      </c>
      <c r="C917" s="175">
        <v>2.61</v>
      </c>
      <c r="D917" s="176">
        <v>0.58360000000000001</v>
      </c>
      <c r="E917" s="177">
        <v>0.70930000000000004</v>
      </c>
      <c r="F917" s="178">
        <v>1.3</v>
      </c>
      <c r="G917" s="156">
        <f t="shared" si="13"/>
        <v>0.92210000000000003</v>
      </c>
      <c r="H917" s="157">
        <f>ROUND(G917*'2-Calculator'!$C$27,2)</f>
        <v>4970.12</v>
      </c>
      <c r="I917" s="179" t="s">
        <v>18</v>
      </c>
      <c r="J917" s="179" t="s">
        <v>17</v>
      </c>
      <c r="K917" s="180" t="s">
        <v>1017</v>
      </c>
      <c r="L917" s="181" t="s">
        <v>1017</v>
      </c>
      <c r="M917" s="161"/>
      <c r="O917" s="149"/>
      <c r="P917" s="149"/>
    </row>
    <row r="918" spans="1:16">
      <c r="A918" s="150" t="s">
        <v>1591</v>
      </c>
      <c r="B918" s="151" t="s">
        <v>1777</v>
      </c>
      <c r="C918" s="152">
        <v>3.06</v>
      </c>
      <c r="D918" s="153">
        <v>0.66830000000000001</v>
      </c>
      <c r="E918" s="154">
        <v>0.81230000000000002</v>
      </c>
      <c r="F918" s="155">
        <v>1.3</v>
      </c>
      <c r="G918" s="156">
        <f t="shared" ref="G918:G981" si="14">ROUND(F918*E918,4)</f>
        <v>1.056</v>
      </c>
      <c r="H918" s="157">
        <f>ROUND(G918*'2-Calculator'!$C$27,2)</f>
        <v>5691.84</v>
      </c>
      <c r="I918" s="158" t="s">
        <v>18</v>
      </c>
      <c r="J918" s="158" t="s">
        <v>17</v>
      </c>
      <c r="K918" s="159" t="s">
        <v>1017</v>
      </c>
      <c r="L918" s="160" t="s">
        <v>1017</v>
      </c>
      <c r="M918" s="161"/>
      <c r="O918" s="149"/>
      <c r="P918" s="149"/>
    </row>
    <row r="919" spans="1:16">
      <c r="A919" s="150" t="s">
        <v>1592</v>
      </c>
      <c r="B919" s="151" t="s">
        <v>1777</v>
      </c>
      <c r="C919" s="152">
        <v>5.15</v>
      </c>
      <c r="D919" s="153">
        <v>0.92779999999999996</v>
      </c>
      <c r="E919" s="154">
        <v>1.1276999999999999</v>
      </c>
      <c r="F919" s="155">
        <v>1.3</v>
      </c>
      <c r="G919" s="156">
        <f t="shared" si="14"/>
        <v>1.466</v>
      </c>
      <c r="H919" s="157">
        <f>ROUND(G919*'2-Calculator'!$C$27,2)</f>
        <v>7901.74</v>
      </c>
      <c r="I919" s="158" t="s">
        <v>18</v>
      </c>
      <c r="J919" s="158" t="s">
        <v>17</v>
      </c>
      <c r="K919" s="159" t="s">
        <v>1017</v>
      </c>
      <c r="L919" s="160" t="s">
        <v>1017</v>
      </c>
      <c r="M919" s="161"/>
      <c r="O919" s="149"/>
      <c r="P919" s="149"/>
    </row>
    <row r="920" spans="1:16">
      <c r="A920" s="163" t="s">
        <v>1593</v>
      </c>
      <c r="B920" s="164" t="s">
        <v>1777</v>
      </c>
      <c r="C920" s="165">
        <v>9.67</v>
      </c>
      <c r="D920" s="166">
        <v>1.9642999999999999</v>
      </c>
      <c r="E920" s="167">
        <v>2.3875000000000002</v>
      </c>
      <c r="F920" s="168">
        <v>1.3</v>
      </c>
      <c r="G920" s="167">
        <f t="shared" si="14"/>
        <v>3.1038000000000001</v>
      </c>
      <c r="H920" s="169">
        <f>ROUND(G920*'2-Calculator'!$C$27,2)</f>
        <v>16729.48</v>
      </c>
      <c r="I920" s="170" t="s">
        <v>18</v>
      </c>
      <c r="J920" s="170" t="s">
        <v>17</v>
      </c>
      <c r="K920" s="171" t="s">
        <v>1017</v>
      </c>
      <c r="L920" s="172" t="s">
        <v>1017</v>
      </c>
      <c r="M920" s="161"/>
      <c r="O920" s="149"/>
      <c r="P920" s="149"/>
    </row>
    <row r="921" spans="1:16">
      <c r="A921" s="173" t="s">
        <v>1016</v>
      </c>
      <c r="B921" s="174" t="s">
        <v>1778</v>
      </c>
      <c r="C921" s="175">
        <v>2.89</v>
      </c>
      <c r="D921" s="176">
        <v>0.57499999999999996</v>
      </c>
      <c r="E921" s="177">
        <v>0.69889999999999997</v>
      </c>
      <c r="F921" s="178">
        <v>1.3</v>
      </c>
      <c r="G921" s="156">
        <f t="shared" si="14"/>
        <v>0.90859999999999996</v>
      </c>
      <c r="H921" s="157">
        <f>ROUND(G921*'2-Calculator'!$C$27,2)</f>
        <v>4897.3500000000004</v>
      </c>
      <c r="I921" s="179" t="s">
        <v>18</v>
      </c>
      <c r="J921" s="179" t="s">
        <v>18</v>
      </c>
      <c r="K921" s="180" t="s">
        <v>1017</v>
      </c>
      <c r="L921" s="181" t="s">
        <v>1017</v>
      </c>
      <c r="M921" s="161"/>
      <c r="O921" s="149"/>
      <c r="P921" s="149"/>
    </row>
    <row r="922" spans="1:16">
      <c r="A922" s="150" t="s">
        <v>1018</v>
      </c>
      <c r="B922" s="151" t="s">
        <v>1778</v>
      </c>
      <c r="C922" s="152">
        <v>3.57</v>
      </c>
      <c r="D922" s="153">
        <v>0.6966</v>
      </c>
      <c r="E922" s="154">
        <v>0.84670000000000001</v>
      </c>
      <c r="F922" s="155">
        <v>1.3</v>
      </c>
      <c r="G922" s="156">
        <f t="shared" si="14"/>
        <v>1.1007</v>
      </c>
      <c r="H922" s="157">
        <f>ROUND(G922*'2-Calculator'!$C$27,2)</f>
        <v>5932.77</v>
      </c>
      <c r="I922" s="158" t="s">
        <v>18</v>
      </c>
      <c r="J922" s="158" t="s">
        <v>18</v>
      </c>
      <c r="K922" s="159" t="s">
        <v>1017</v>
      </c>
      <c r="L922" s="160" t="s">
        <v>1017</v>
      </c>
      <c r="M922" s="161"/>
      <c r="O922" s="149"/>
      <c r="P922" s="149"/>
    </row>
    <row r="923" spans="1:16">
      <c r="A923" s="150" t="s">
        <v>1019</v>
      </c>
      <c r="B923" s="151" t="s">
        <v>1778</v>
      </c>
      <c r="C923" s="152">
        <v>4.8899999999999997</v>
      </c>
      <c r="D923" s="153">
        <v>0.87860000000000005</v>
      </c>
      <c r="E923" s="154">
        <v>1.0679000000000001</v>
      </c>
      <c r="F923" s="155">
        <v>1.3</v>
      </c>
      <c r="G923" s="156">
        <f t="shared" si="14"/>
        <v>1.3883000000000001</v>
      </c>
      <c r="H923" s="157">
        <f>ROUND(G923*'2-Calculator'!$C$27,2)</f>
        <v>7482.94</v>
      </c>
      <c r="I923" s="158" t="s">
        <v>18</v>
      </c>
      <c r="J923" s="158" t="s">
        <v>18</v>
      </c>
      <c r="K923" s="159" t="s">
        <v>1017</v>
      </c>
      <c r="L923" s="160" t="s">
        <v>1017</v>
      </c>
      <c r="M923" s="161"/>
      <c r="O923" s="149"/>
      <c r="P923" s="149"/>
    </row>
    <row r="924" spans="1:16">
      <c r="A924" s="163" t="s">
        <v>1020</v>
      </c>
      <c r="B924" s="164" t="s">
        <v>1778</v>
      </c>
      <c r="C924" s="165">
        <v>7.09</v>
      </c>
      <c r="D924" s="166">
        <v>1.4918</v>
      </c>
      <c r="E924" s="167">
        <v>1.8131999999999999</v>
      </c>
      <c r="F924" s="168">
        <v>1.3</v>
      </c>
      <c r="G924" s="167">
        <f t="shared" si="14"/>
        <v>2.3572000000000002</v>
      </c>
      <c r="H924" s="169">
        <f>ROUND(G924*'2-Calculator'!$C$27,2)</f>
        <v>12705.31</v>
      </c>
      <c r="I924" s="170" t="s">
        <v>18</v>
      </c>
      <c r="J924" s="170" t="s">
        <v>18</v>
      </c>
      <c r="K924" s="171" t="s">
        <v>1017</v>
      </c>
      <c r="L924" s="172" t="s">
        <v>1017</v>
      </c>
      <c r="M924" s="161"/>
      <c r="O924" s="149"/>
      <c r="P924" s="149"/>
    </row>
    <row r="925" spans="1:16">
      <c r="A925" s="173" t="s">
        <v>1021</v>
      </c>
      <c r="B925" s="174" t="s">
        <v>1779</v>
      </c>
      <c r="C925" s="175">
        <v>2.08</v>
      </c>
      <c r="D925" s="176">
        <v>0.56840000000000002</v>
      </c>
      <c r="E925" s="177">
        <v>0.69089999999999996</v>
      </c>
      <c r="F925" s="178">
        <v>1.3</v>
      </c>
      <c r="G925" s="156">
        <f t="shared" si="14"/>
        <v>0.8982</v>
      </c>
      <c r="H925" s="157">
        <f>ROUND(G925*'2-Calculator'!$C$27,2)</f>
        <v>4841.3</v>
      </c>
      <c r="I925" s="179" t="s">
        <v>18</v>
      </c>
      <c r="J925" s="179" t="s">
        <v>18</v>
      </c>
      <c r="K925" s="180" t="s">
        <v>1017</v>
      </c>
      <c r="L925" s="181" t="s">
        <v>1017</v>
      </c>
      <c r="M925" s="161"/>
      <c r="O925" s="149"/>
      <c r="P925" s="149"/>
    </row>
    <row r="926" spans="1:16">
      <c r="A926" s="150" t="s">
        <v>1022</v>
      </c>
      <c r="B926" s="151" t="s">
        <v>1779</v>
      </c>
      <c r="C926" s="152">
        <v>2.3199999999999998</v>
      </c>
      <c r="D926" s="153">
        <v>0.58589999999999998</v>
      </c>
      <c r="E926" s="154">
        <v>0.71209999999999996</v>
      </c>
      <c r="F926" s="155">
        <v>1.3</v>
      </c>
      <c r="G926" s="156">
        <f t="shared" si="14"/>
        <v>0.92569999999999997</v>
      </c>
      <c r="H926" s="157">
        <f>ROUND(G926*'2-Calculator'!$C$27,2)</f>
        <v>4989.5200000000004</v>
      </c>
      <c r="I926" s="158" t="s">
        <v>18</v>
      </c>
      <c r="J926" s="158" t="s">
        <v>18</v>
      </c>
      <c r="K926" s="159" t="s">
        <v>1017</v>
      </c>
      <c r="L926" s="160" t="s">
        <v>1017</v>
      </c>
      <c r="M926" s="161"/>
      <c r="O926" s="149"/>
      <c r="P926" s="149"/>
    </row>
    <row r="927" spans="1:16">
      <c r="A927" s="150" t="s">
        <v>1023</v>
      </c>
      <c r="B927" s="151" t="s">
        <v>1779</v>
      </c>
      <c r="C927" s="152">
        <v>3.36</v>
      </c>
      <c r="D927" s="153">
        <v>0.71509999999999996</v>
      </c>
      <c r="E927" s="154">
        <v>0.86919999999999997</v>
      </c>
      <c r="F927" s="155">
        <v>1.3</v>
      </c>
      <c r="G927" s="156">
        <f t="shared" si="14"/>
        <v>1.1299999999999999</v>
      </c>
      <c r="H927" s="157">
        <f>ROUND(G927*'2-Calculator'!$C$27,2)</f>
        <v>6090.7</v>
      </c>
      <c r="I927" s="158" t="s">
        <v>18</v>
      </c>
      <c r="J927" s="158" t="s">
        <v>18</v>
      </c>
      <c r="K927" s="159" t="s">
        <v>1017</v>
      </c>
      <c r="L927" s="160" t="s">
        <v>1017</v>
      </c>
      <c r="M927" s="161"/>
      <c r="O927" s="149"/>
      <c r="P927" s="149"/>
    </row>
    <row r="928" spans="1:16">
      <c r="A928" s="163" t="s">
        <v>1024</v>
      </c>
      <c r="B928" s="164" t="s">
        <v>1779</v>
      </c>
      <c r="C928" s="165">
        <v>6.04</v>
      </c>
      <c r="D928" s="166">
        <v>1.0226</v>
      </c>
      <c r="E928" s="167">
        <v>1.2428999999999999</v>
      </c>
      <c r="F928" s="168">
        <v>1.3</v>
      </c>
      <c r="G928" s="167">
        <f t="shared" si="14"/>
        <v>1.6157999999999999</v>
      </c>
      <c r="H928" s="169">
        <f>ROUND(G928*'2-Calculator'!$C$27,2)</f>
        <v>8709.16</v>
      </c>
      <c r="I928" s="170" t="s">
        <v>18</v>
      </c>
      <c r="J928" s="170" t="s">
        <v>18</v>
      </c>
      <c r="K928" s="171" t="s">
        <v>1017</v>
      </c>
      <c r="L928" s="172" t="s">
        <v>1017</v>
      </c>
      <c r="M928" s="161"/>
      <c r="O928" s="149"/>
      <c r="P928" s="149"/>
    </row>
    <row r="929" spans="1:16">
      <c r="A929" s="173" t="s">
        <v>1025</v>
      </c>
      <c r="B929" s="174" t="s">
        <v>1780</v>
      </c>
      <c r="C929" s="175">
        <v>2.2200000000000002</v>
      </c>
      <c r="D929" s="176">
        <v>0.3856</v>
      </c>
      <c r="E929" s="177">
        <v>0.46870000000000001</v>
      </c>
      <c r="F929" s="178">
        <v>1.3</v>
      </c>
      <c r="G929" s="156">
        <f t="shared" si="14"/>
        <v>0.60929999999999995</v>
      </c>
      <c r="H929" s="157">
        <f>ROUND(G929*'2-Calculator'!$C$27,2)</f>
        <v>3284.13</v>
      </c>
      <c r="I929" s="179" t="s">
        <v>18</v>
      </c>
      <c r="J929" s="179" t="s">
        <v>18</v>
      </c>
      <c r="K929" s="180" t="s">
        <v>1017</v>
      </c>
      <c r="L929" s="181" t="s">
        <v>1017</v>
      </c>
      <c r="M929" s="161"/>
      <c r="O929" s="149"/>
      <c r="P929" s="149"/>
    </row>
    <row r="930" spans="1:16">
      <c r="A930" s="150" t="s">
        <v>1026</v>
      </c>
      <c r="B930" s="151" t="s">
        <v>1780</v>
      </c>
      <c r="C930" s="152">
        <v>2.4900000000000002</v>
      </c>
      <c r="D930" s="153">
        <v>0.44469999999999998</v>
      </c>
      <c r="E930" s="154">
        <v>0.54049999999999998</v>
      </c>
      <c r="F930" s="155">
        <v>1.3</v>
      </c>
      <c r="G930" s="156">
        <f t="shared" si="14"/>
        <v>0.70269999999999999</v>
      </c>
      <c r="H930" s="157">
        <f>ROUND(G930*'2-Calculator'!$C$27,2)</f>
        <v>3787.55</v>
      </c>
      <c r="I930" s="158" t="s">
        <v>18</v>
      </c>
      <c r="J930" s="158" t="s">
        <v>18</v>
      </c>
      <c r="K930" s="159" t="s">
        <v>1017</v>
      </c>
      <c r="L930" s="160" t="s">
        <v>1017</v>
      </c>
      <c r="M930" s="161"/>
      <c r="O930" s="149"/>
      <c r="P930" s="149"/>
    </row>
    <row r="931" spans="1:16">
      <c r="A931" s="150" t="s">
        <v>1027</v>
      </c>
      <c r="B931" s="151" t="s">
        <v>1780</v>
      </c>
      <c r="C931" s="152">
        <v>3.38</v>
      </c>
      <c r="D931" s="153">
        <v>0.64019999999999999</v>
      </c>
      <c r="E931" s="154">
        <v>0.77810000000000001</v>
      </c>
      <c r="F931" s="155">
        <v>1.3</v>
      </c>
      <c r="G931" s="156">
        <f t="shared" si="14"/>
        <v>1.0115000000000001</v>
      </c>
      <c r="H931" s="157">
        <f>ROUND(G931*'2-Calculator'!$C$27,2)</f>
        <v>5451.99</v>
      </c>
      <c r="I931" s="158" t="s">
        <v>18</v>
      </c>
      <c r="J931" s="158" t="s">
        <v>18</v>
      </c>
      <c r="K931" s="159" t="s">
        <v>1017</v>
      </c>
      <c r="L931" s="160" t="s">
        <v>1017</v>
      </c>
      <c r="M931" s="161"/>
      <c r="O931" s="149"/>
      <c r="P931" s="149"/>
    </row>
    <row r="932" spans="1:16">
      <c r="A932" s="163" t="s">
        <v>1028</v>
      </c>
      <c r="B932" s="164" t="s">
        <v>1780</v>
      </c>
      <c r="C932" s="165">
        <v>6.17</v>
      </c>
      <c r="D932" s="166">
        <v>1.4387000000000001</v>
      </c>
      <c r="E932" s="167">
        <v>1.7486999999999999</v>
      </c>
      <c r="F932" s="168">
        <v>1.3</v>
      </c>
      <c r="G932" s="167">
        <f t="shared" si="14"/>
        <v>2.2732999999999999</v>
      </c>
      <c r="H932" s="169">
        <f>ROUND(G932*'2-Calculator'!$C$27,2)</f>
        <v>12253.09</v>
      </c>
      <c r="I932" s="170" t="s">
        <v>18</v>
      </c>
      <c r="J932" s="170" t="s">
        <v>18</v>
      </c>
      <c r="K932" s="171" t="s">
        <v>1017</v>
      </c>
      <c r="L932" s="172" t="s">
        <v>1017</v>
      </c>
      <c r="M932" s="161"/>
      <c r="O932" s="149"/>
      <c r="P932" s="149"/>
    </row>
    <row r="933" spans="1:16">
      <c r="A933" s="173" t="s">
        <v>1594</v>
      </c>
      <c r="B933" s="174" t="s">
        <v>1781</v>
      </c>
      <c r="C933" s="175">
        <v>1.24</v>
      </c>
      <c r="D933" s="176">
        <v>0.4496</v>
      </c>
      <c r="E933" s="177">
        <v>0.54649999999999999</v>
      </c>
      <c r="F933" s="178">
        <v>1.3</v>
      </c>
      <c r="G933" s="156">
        <f t="shared" si="14"/>
        <v>0.71050000000000002</v>
      </c>
      <c r="H933" s="157">
        <f>ROUND(G933*'2-Calculator'!$C$27,2)</f>
        <v>3829.6</v>
      </c>
      <c r="I933" s="179" t="s">
        <v>18</v>
      </c>
      <c r="J933" s="179" t="s">
        <v>18</v>
      </c>
      <c r="K933" s="180" t="s">
        <v>1017</v>
      </c>
      <c r="L933" s="181" t="s">
        <v>1017</v>
      </c>
      <c r="M933" s="161"/>
      <c r="O933" s="149"/>
      <c r="P933" s="149"/>
    </row>
    <row r="934" spans="1:16">
      <c r="A934" s="150" t="s">
        <v>1595</v>
      </c>
      <c r="B934" s="151" t="s">
        <v>1781</v>
      </c>
      <c r="C934" s="152">
        <v>1.59</v>
      </c>
      <c r="D934" s="153">
        <v>0.59119999999999995</v>
      </c>
      <c r="E934" s="154">
        <v>0.71860000000000002</v>
      </c>
      <c r="F934" s="155">
        <v>1.3</v>
      </c>
      <c r="G934" s="156">
        <f t="shared" si="14"/>
        <v>0.93420000000000003</v>
      </c>
      <c r="H934" s="157">
        <f>ROUND(G934*'2-Calculator'!$C$27,2)</f>
        <v>5035.34</v>
      </c>
      <c r="I934" s="158" t="s">
        <v>18</v>
      </c>
      <c r="J934" s="158" t="s">
        <v>18</v>
      </c>
      <c r="K934" s="159" t="s">
        <v>1017</v>
      </c>
      <c r="L934" s="160" t="s">
        <v>1017</v>
      </c>
      <c r="M934" s="161"/>
      <c r="O934" s="149"/>
      <c r="P934" s="149"/>
    </row>
    <row r="935" spans="1:16">
      <c r="A935" s="150" t="s">
        <v>1596</v>
      </c>
      <c r="B935" s="151" t="s">
        <v>1781</v>
      </c>
      <c r="C935" s="152">
        <v>2.46</v>
      </c>
      <c r="D935" s="153">
        <v>0.77749999999999997</v>
      </c>
      <c r="E935" s="154">
        <v>0.94499999999999995</v>
      </c>
      <c r="F935" s="155">
        <v>1.3</v>
      </c>
      <c r="G935" s="156">
        <f t="shared" si="14"/>
        <v>1.2284999999999999</v>
      </c>
      <c r="H935" s="157">
        <f>ROUND(G935*'2-Calculator'!$C$27,2)</f>
        <v>6621.62</v>
      </c>
      <c r="I935" s="158" t="s">
        <v>18</v>
      </c>
      <c r="J935" s="158" t="s">
        <v>18</v>
      </c>
      <c r="K935" s="159" t="s">
        <v>1017</v>
      </c>
      <c r="L935" s="160" t="s">
        <v>1017</v>
      </c>
      <c r="M935" s="161"/>
      <c r="O935" s="149"/>
      <c r="P935" s="149"/>
    </row>
    <row r="936" spans="1:16">
      <c r="A936" s="163" t="s">
        <v>1597</v>
      </c>
      <c r="B936" s="164" t="s">
        <v>1781</v>
      </c>
      <c r="C936" s="165">
        <v>5.0199999999999996</v>
      </c>
      <c r="D936" s="166">
        <v>1.7377</v>
      </c>
      <c r="E936" s="167">
        <v>2.1120999999999999</v>
      </c>
      <c r="F936" s="168">
        <v>1.3</v>
      </c>
      <c r="G936" s="167">
        <f t="shared" si="14"/>
        <v>2.7456999999999998</v>
      </c>
      <c r="H936" s="169">
        <f>ROUND(G936*'2-Calculator'!$C$27,2)</f>
        <v>14799.32</v>
      </c>
      <c r="I936" s="170" t="s">
        <v>18</v>
      </c>
      <c r="J936" s="170" t="s">
        <v>18</v>
      </c>
      <c r="K936" s="171" t="s">
        <v>1017</v>
      </c>
      <c r="L936" s="172" t="s">
        <v>1017</v>
      </c>
      <c r="M936" s="161"/>
      <c r="O936" s="149"/>
      <c r="P936" s="149"/>
    </row>
    <row r="937" spans="1:16">
      <c r="A937" s="173" t="s">
        <v>1598</v>
      </c>
      <c r="B937" s="174" t="s">
        <v>1782</v>
      </c>
      <c r="C937" s="175">
        <v>1.94</v>
      </c>
      <c r="D937" s="176">
        <v>0.56340000000000001</v>
      </c>
      <c r="E937" s="177">
        <v>0.68479999999999996</v>
      </c>
      <c r="F937" s="178">
        <v>1.3</v>
      </c>
      <c r="G937" s="156">
        <f t="shared" si="14"/>
        <v>0.89019999999999999</v>
      </c>
      <c r="H937" s="157">
        <f>ROUND(G937*'2-Calculator'!$C$27,2)</f>
        <v>4798.18</v>
      </c>
      <c r="I937" s="179" t="s">
        <v>18</v>
      </c>
      <c r="J937" s="179" t="s">
        <v>18</v>
      </c>
      <c r="K937" s="180" t="s">
        <v>1017</v>
      </c>
      <c r="L937" s="181" t="s">
        <v>1017</v>
      </c>
      <c r="M937" s="161"/>
      <c r="O937" s="149"/>
      <c r="P937" s="149"/>
    </row>
    <row r="938" spans="1:16">
      <c r="A938" s="150" t="s">
        <v>1599</v>
      </c>
      <c r="B938" s="151" t="s">
        <v>1782</v>
      </c>
      <c r="C938" s="152">
        <v>2.39</v>
      </c>
      <c r="D938" s="153">
        <v>0.80889999999999995</v>
      </c>
      <c r="E938" s="154">
        <v>0.98319999999999996</v>
      </c>
      <c r="F938" s="155">
        <v>1.3</v>
      </c>
      <c r="G938" s="156">
        <f t="shared" si="14"/>
        <v>1.2782</v>
      </c>
      <c r="H938" s="157">
        <f>ROUND(G938*'2-Calculator'!$C$27,2)</f>
        <v>6889.5</v>
      </c>
      <c r="I938" s="158" t="s">
        <v>18</v>
      </c>
      <c r="J938" s="158" t="s">
        <v>18</v>
      </c>
      <c r="K938" s="159" t="s">
        <v>1017</v>
      </c>
      <c r="L938" s="160" t="s">
        <v>1017</v>
      </c>
      <c r="M938" s="161"/>
      <c r="O938" s="149"/>
      <c r="P938" s="149"/>
    </row>
    <row r="939" spans="1:16">
      <c r="A939" s="150" t="s">
        <v>1600</v>
      </c>
      <c r="B939" s="151" t="s">
        <v>1782</v>
      </c>
      <c r="C939" s="152">
        <v>4.63</v>
      </c>
      <c r="D939" s="153">
        <v>1.1768000000000001</v>
      </c>
      <c r="E939" s="154">
        <v>1.4303999999999999</v>
      </c>
      <c r="F939" s="155">
        <v>1.3</v>
      </c>
      <c r="G939" s="156">
        <f t="shared" si="14"/>
        <v>1.8594999999999999</v>
      </c>
      <c r="H939" s="157">
        <f>ROUND(G939*'2-Calculator'!$C$27,2)</f>
        <v>10022.709999999999</v>
      </c>
      <c r="I939" s="158" t="s">
        <v>18</v>
      </c>
      <c r="J939" s="158" t="s">
        <v>18</v>
      </c>
      <c r="K939" s="159" t="s">
        <v>1017</v>
      </c>
      <c r="L939" s="160" t="s">
        <v>1017</v>
      </c>
      <c r="M939" s="161"/>
      <c r="O939" s="149"/>
      <c r="P939" s="149"/>
    </row>
    <row r="940" spans="1:16">
      <c r="A940" s="163" t="s">
        <v>1601</v>
      </c>
      <c r="B940" s="164" t="s">
        <v>1782</v>
      </c>
      <c r="C940" s="165">
        <v>7.49</v>
      </c>
      <c r="D940" s="166">
        <v>2.1118000000000001</v>
      </c>
      <c r="E940" s="167">
        <v>2.5668000000000002</v>
      </c>
      <c r="F940" s="168">
        <v>1.3</v>
      </c>
      <c r="G940" s="167">
        <f t="shared" si="14"/>
        <v>3.3368000000000002</v>
      </c>
      <c r="H940" s="169">
        <f>ROUND(G940*'2-Calculator'!$C$27,2)</f>
        <v>17985.349999999999</v>
      </c>
      <c r="I940" s="170" t="s">
        <v>18</v>
      </c>
      <c r="J940" s="170" t="s">
        <v>18</v>
      </c>
      <c r="K940" s="171" t="s">
        <v>1017</v>
      </c>
      <c r="L940" s="172" t="s">
        <v>1017</v>
      </c>
      <c r="M940" s="161"/>
      <c r="O940" s="149"/>
      <c r="P940" s="149"/>
    </row>
    <row r="941" spans="1:16">
      <c r="A941" s="173" t="s">
        <v>1602</v>
      </c>
      <c r="B941" s="174" t="s">
        <v>1783</v>
      </c>
      <c r="C941" s="175">
        <v>1.93</v>
      </c>
      <c r="D941" s="176">
        <v>0.36670000000000003</v>
      </c>
      <c r="E941" s="177">
        <v>0.44569999999999999</v>
      </c>
      <c r="F941" s="178">
        <v>1.3</v>
      </c>
      <c r="G941" s="156">
        <f t="shared" si="14"/>
        <v>0.57940000000000003</v>
      </c>
      <c r="H941" s="157">
        <f>ROUND(G941*'2-Calculator'!$C$27,2)</f>
        <v>3122.97</v>
      </c>
      <c r="I941" s="179" t="s">
        <v>18</v>
      </c>
      <c r="J941" s="179" t="s">
        <v>18</v>
      </c>
      <c r="K941" s="180" t="s">
        <v>1017</v>
      </c>
      <c r="L941" s="181" t="s">
        <v>1017</v>
      </c>
      <c r="M941" s="161"/>
      <c r="O941" s="149"/>
      <c r="P941" s="149"/>
    </row>
    <row r="942" spans="1:16">
      <c r="A942" s="150" t="s">
        <v>1603</v>
      </c>
      <c r="B942" s="151" t="s">
        <v>1783</v>
      </c>
      <c r="C942" s="152">
        <v>2.65</v>
      </c>
      <c r="D942" s="153">
        <v>0.79049999999999998</v>
      </c>
      <c r="E942" s="154">
        <v>0.96079999999999999</v>
      </c>
      <c r="F942" s="155">
        <v>1.3</v>
      </c>
      <c r="G942" s="156">
        <f t="shared" si="14"/>
        <v>1.2490000000000001</v>
      </c>
      <c r="H942" s="157">
        <f>ROUND(G942*'2-Calculator'!$C$27,2)</f>
        <v>6732.11</v>
      </c>
      <c r="I942" s="158" t="s">
        <v>18</v>
      </c>
      <c r="J942" s="158" t="s">
        <v>18</v>
      </c>
      <c r="K942" s="159" t="s">
        <v>1017</v>
      </c>
      <c r="L942" s="160" t="s">
        <v>1017</v>
      </c>
      <c r="M942" s="161"/>
      <c r="O942" s="149"/>
      <c r="P942" s="149"/>
    </row>
    <row r="943" spans="1:16">
      <c r="A943" s="150" t="s">
        <v>1604</v>
      </c>
      <c r="B943" s="151" t="s">
        <v>1783</v>
      </c>
      <c r="C943" s="152">
        <v>4.7300000000000004</v>
      </c>
      <c r="D943" s="153">
        <v>1.3923000000000001</v>
      </c>
      <c r="E943" s="154">
        <v>1.6922999999999999</v>
      </c>
      <c r="F943" s="155">
        <v>1.3</v>
      </c>
      <c r="G943" s="156">
        <f t="shared" si="14"/>
        <v>2.2000000000000002</v>
      </c>
      <c r="H943" s="157">
        <f>ROUND(G943*'2-Calculator'!$C$27,2)</f>
        <v>11858</v>
      </c>
      <c r="I943" s="158" t="s">
        <v>18</v>
      </c>
      <c r="J943" s="158" t="s">
        <v>18</v>
      </c>
      <c r="K943" s="159" t="s">
        <v>1017</v>
      </c>
      <c r="L943" s="160" t="s">
        <v>1017</v>
      </c>
      <c r="M943" s="161"/>
      <c r="O943" s="149"/>
      <c r="P943" s="149"/>
    </row>
    <row r="944" spans="1:16">
      <c r="A944" s="163" t="s">
        <v>1605</v>
      </c>
      <c r="B944" s="164" t="s">
        <v>1783</v>
      </c>
      <c r="C944" s="165">
        <v>10</v>
      </c>
      <c r="D944" s="166">
        <v>3.2949000000000002</v>
      </c>
      <c r="E944" s="167">
        <v>4.0049000000000001</v>
      </c>
      <c r="F944" s="168">
        <v>1.3</v>
      </c>
      <c r="G944" s="167">
        <f t="shared" si="14"/>
        <v>5.2064000000000004</v>
      </c>
      <c r="H944" s="169">
        <f>ROUND(G944*'2-Calculator'!$C$27,2)</f>
        <v>28062.5</v>
      </c>
      <c r="I944" s="170" t="s">
        <v>18</v>
      </c>
      <c r="J944" s="170" t="s">
        <v>18</v>
      </c>
      <c r="K944" s="171" t="s">
        <v>1017</v>
      </c>
      <c r="L944" s="172" t="s">
        <v>1017</v>
      </c>
      <c r="M944" s="161"/>
      <c r="O944" s="149"/>
      <c r="P944" s="149"/>
    </row>
    <row r="945" spans="1:16">
      <c r="A945" s="173" t="s">
        <v>1029</v>
      </c>
      <c r="B945" s="174" t="s">
        <v>1606</v>
      </c>
      <c r="C945" s="175">
        <v>2.0499999999999998</v>
      </c>
      <c r="D945" s="176">
        <v>0.3387</v>
      </c>
      <c r="E945" s="177">
        <v>0.41170000000000001</v>
      </c>
      <c r="F945" s="178">
        <v>1.3</v>
      </c>
      <c r="G945" s="156">
        <f t="shared" si="14"/>
        <v>0.53520000000000001</v>
      </c>
      <c r="H945" s="157">
        <f>ROUND(G945*'2-Calculator'!$C$27,2)</f>
        <v>2884.73</v>
      </c>
      <c r="I945" s="179" t="s">
        <v>18</v>
      </c>
      <c r="J945" s="179" t="s">
        <v>18</v>
      </c>
      <c r="K945" s="180" t="s">
        <v>1017</v>
      </c>
      <c r="L945" s="181" t="s">
        <v>1017</v>
      </c>
      <c r="M945" s="161"/>
      <c r="O945" s="149"/>
      <c r="P945" s="149"/>
    </row>
    <row r="946" spans="1:16">
      <c r="A946" s="150" t="s">
        <v>1030</v>
      </c>
      <c r="B946" s="151" t="s">
        <v>1606</v>
      </c>
      <c r="C946" s="152">
        <v>2.29</v>
      </c>
      <c r="D946" s="153">
        <v>0.3871</v>
      </c>
      <c r="E946" s="154">
        <v>0.47049999999999997</v>
      </c>
      <c r="F946" s="155">
        <v>1.3</v>
      </c>
      <c r="G946" s="156">
        <f t="shared" si="14"/>
        <v>0.61170000000000002</v>
      </c>
      <c r="H946" s="157">
        <f>ROUND(G946*'2-Calculator'!$C$27,2)</f>
        <v>3297.06</v>
      </c>
      <c r="I946" s="158" t="s">
        <v>18</v>
      </c>
      <c r="J946" s="158" t="s">
        <v>18</v>
      </c>
      <c r="K946" s="159" t="s">
        <v>1017</v>
      </c>
      <c r="L946" s="160" t="s">
        <v>1017</v>
      </c>
      <c r="M946" s="161"/>
      <c r="O946" s="149"/>
      <c r="P946" s="149"/>
    </row>
    <row r="947" spans="1:16">
      <c r="A947" s="150" t="s">
        <v>1031</v>
      </c>
      <c r="B947" s="151" t="s">
        <v>1606</v>
      </c>
      <c r="C947" s="152">
        <v>3.02</v>
      </c>
      <c r="D947" s="153">
        <v>0.49940000000000001</v>
      </c>
      <c r="E947" s="154">
        <v>0.60699999999999998</v>
      </c>
      <c r="F947" s="155">
        <v>1.3</v>
      </c>
      <c r="G947" s="156">
        <f t="shared" si="14"/>
        <v>0.78910000000000002</v>
      </c>
      <c r="H947" s="157">
        <f>ROUND(G947*'2-Calculator'!$C$27,2)</f>
        <v>4253.25</v>
      </c>
      <c r="I947" s="158" t="s">
        <v>18</v>
      </c>
      <c r="J947" s="158" t="s">
        <v>18</v>
      </c>
      <c r="K947" s="159" t="s">
        <v>1017</v>
      </c>
      <c r="L947" s="160" t="s">
        <v>1017</v>
      </c>
      <c r="M947" s="161"/>
      <c r="O947" s="149"/>
      <c r="P947" s="149"/>
    </row>
    <row r="948" spans="1:16">
      <c r="A948" s="163" t="s">
        <v>1032</v>
      </c>
      <c r="B948" s="164" t="s">
        <v>1606</v>
      </c>
      <c r="C948" s="165">
        <v>4.24</v>
      </c>
      <c r="D948" s="166">
        <v>0.68579999999999997</v>
      </c>
      <c r="E948" s="167">
        <v>0.83360000000000001</v>
      </c>
      <c r="F948" s="168">
        <v>1.3</v>
      </c>
      <c r="G948" s="167">
        <f t="shared" si="14"/>
        <v>1.0837000000000001</v>
      </c>
      <c r="H948" s="169">
        <f>ROUND(G948*'2-Calculator'!$C$27,2)</f>
        <v>5841.14</v>
      </c>
      <c r="I948" s="170" t="s">
        <v>18</v>
      </c>
      <c r="J948" s="170" t="s">
        <v>18</v>
      </c>
      <c r="K948" s="171" t="s">
        <v>1017</v>
      </c>
      <c r="L948" s="172" t="s">
        <v>1017</v>
      </c>
      <c r="M948" s="161"/>
      <c r="O948" s="149"/>
      <c r="P948" s="149"/>
    </row>
    <row r="949" spans="1:16">
      <c r="A949" s="173" t="s">
        <v>1033</v>
      </c>
      <c r="B949" s="174" t="s">
        <v>1784</v>
      </c>
      <c r="C949" s="175">
        <v>1.89</v>
      </c>
      <c r="D949" s="176">
        <v>0.24579999999999999</v>
      </c>
      <c r="E949" s="177">
        <v>0.29880000000000001</v>
      </c>
      <c r="F949" s="178">
        <v>1.3</v>
      </c>
      <c r="G949" s="156">
        <f t="shared" si="14"/>
        <v>0.38840000000000002</v>
      </c>
      <c r="H949" s="157">
        <f>ROUND(G949*'2-Calculator'!$C$27,2)</f>
        <v>2093.48</v>
      </c>
      <c r="I949" s="179" t="s">
        <v>18</v>
      </c>
      <c r="J949" s="179" t="s">
        <v>18</v>
      </c>
      <c r="K949" s="180" t="s">
        <v>1017</v>
      </c>
      <c r="L949" s="181" t="s">
        <v>1017</v>
      </c>
      <c r="M949" s="161"/>
      <c r="O949" s="149"/>
      <c r="P949" s="149"/>
    </row>
    <row r="950" spans="1:16">
      <c r="A950" s="150" t="s">
        <v>1034</v>
      </c>
      <c r="B950" s="151" t="s">
        <v>1784</v>
      </c>
      <c r="C950" s="152">
        <v>2.3199999999999998</v>
      </c>
      <c r="D950" s="153">
        <v>0.37209999999999999</v>
      </c>
      <c r="E950" s="154">
        <v>0.45229999999999998</v>
      </c>
      <c r="F950" s="155">
        <v>1.3</v>
      </c>
      <c r="G950" s="156">
        <f t="shared" si="14"/>
        <v>0.58799999999999997</v>
      </c>
      <c r="H950" s="157">
        <f>ROUND(G950*'2-Calculator'!$C$27,2)</f>
        <v>3169.32</v>
      </c>
      <c r="I950" s="158" t="s">
        <v>18</v>
      </c>
      <c r="J950" s="158" t="s">
        <v>18</v>
      </c>
      <c r="K950" s="159" t="s">
        <v>1017</v>
      </c>
      <c r="L950" s="160" t="s">
        <v>1017</v>
      </c>
      <c r="M950" s="161"/>
      <c r="O950" s="149"/>
      <c r="P950" s="149"/>
    </row>
    <row r="951" spans="1:16">
      <c r="A951" s="150" t="s">
        <v>1035</v>
      </c>
      <c r="B951" s="151" t="s">
        <v>1784</v>
      </c>
      <c r="C951" s="152">
        <v>3.4</v>
      </c>
      <c r="D951" s="153">
        <v>0.58020000000000005</v>
      </c>
      <c r="E951" s="154">
        <v>0.70520000000000005</v>
      </c>
      <c r="F951" s="155">
        <v>1.3</v>
      </c>
      <c r="G951" s="156">
        <f t="shared" si="14"/>
        <v>0.91679999999999995</v>
      </c>
      <c r="H951" s="157">
        <f>ROUND(G951*'2-Calculator'!$C$27,2)</f>
        <v>4941.55</v>
      </c>
      <c r="I951" s="158" t="s">
        <v>18</v>
      </c>
      <c r="J951" s="158" t="s">
        <v>18</v>
      </c>
      <c r="K951" s="159" t="s">
        <v>1017</v>
      </c>
      <c r="L951" s="160" t="s">
        <v>1017</v>
      </c>
      <c r="M951" s="161"/>
      <c r="O951" s="149"/>
      <c r="P951" s="149"/>
    </row>
    <row r="952" spans="1:16">
      <c r="A952" s="163" t="s">
        <v>1036</v>
      </c>
      <c r="B952" s="164" t="s">
        <v>1784</v>
      </c>
      <c r="C952" s="165">
        <v>5.23</v>
      </c>
      <c r="D952" s="166">
        <v>1.1618999999999999</v>
      </c>
      <c r="E952" s="167">
        <v>1.4123000000000001</v>
      </c>
      <c r="F952" s="168">
        <v>1.3</v>
      </c>
      <c r="G952" s="167">
        <f t="shared" si="14"/>
        <v>1.8360000000000001</v>
      </c>
      <c r="H952" s="169">
        <f>ROUND(G952*'2-Calculator'!$C$27,2)</f>
        <v>9896.0400000000009</v>
      </c>
      <c r="I952" s="170" t="s">
        <v>18</v>
      </c>
      <c r="J952" s="170" t="s">
        <v>18</v>
      </c>
      <c r="K952" s="171" t="s">
        <v>1017</v>
      </c>
      <c r="L952" s="172" t="s">
        <v>1017</v>
      </c>
      <c r="M952" s="161"/>
      <c r="O952" s="149"/>
      <c r="P952" s="149"/>
    </row>
    <row r="953" spans="1:16">
      <c r="A953" s="173" t="s">
        <v>1037</v>
      </c>
      <c r="B953" s="174" t="s">
        <v>1785</v>
      </c>
      <c r="C953" s="175">
        <v>1.23</v>
      </c>
      <c r="D953" s="176">
        <v>0.29199999999999998</v>
      </c>
      <c r="E953" s="177">
        <v>0.35489999999999999</v>
      </c>
      <c r="F953" s="178">
        <v>1.3</v>
      </c>
      <c r="G953" s="156">
        <f t="shared" si="14"/>
        <v>0.46139999999999998</v>
      </c>
      <c r="H953" s="157">
        <f>ROUND(G953*'2-Calculator'!$C$27,2)</f>
        <v>2486.9499999999998</v>
      </c>
      <c r="I953" s="179" t="s">
        <v>18</v>
      </c>
      <c r="J953" s="179" t="s">
        <v>18</v>
      </c>
      <c r="K953" s="180" t="s">
        <v>1017</v>
      </c>
      <c r="L953" s="181" t="s">
        <v>1017</v>
      </c>
      <c r="M953" s="161"/>
      <c r="O953" s="149"/>
      <c r="P953" s="149"/>
    </row>
    <row r="954" spans="1:16">
      <c r="A954" s="150" t="s">
        <v>1038</v>
      </c>
      <c r="B954" s="151" t="s">
        <v>1785</v>
      </c>
      <c r="C954" s="152">
        <v>1.58</v>
      </c>
      <c r="D954" s="153">
        <v>0.38429999999999997</v>
      </c>
      <c r="E954" s="154">
        <v>0.46710000000000002</v>
      </c>
      <c r="F954" s="155">
        <v>1.3</v>
      </c>
      <c r="G954" s="156">
        <f t="shared" si="14"/>
        <v>0.60719999999999996</v>
      </c>
      <c r="H954" s="157">
        <f>ROUND(G954*'2-Calculator'!$C$27,2)</f>
        <v>3272.81</v>
      </c>
      <c r="I954" s="158" t="s">
        <v>18</v>
      </c>
      <c r="J954" s="158" t="s">
        <v>18</v>
      </c>
      <c r="K954" s="159" t="s">
        <v>1017</v>
      </c>
      <c r="L954" s="160" t="s">
        <v>1017</v>
      </c>
      <c r="M954" s="161"/>
      <c r="O954" s="149"/>
      <c r="P954" s="149"/>
    </row>
    <row r="955" spans="1:16">
      <c r="A955" s="150" t="s">
        <v>1039</v>
      </c>
      <c r="B955" s="151" t="s">
        <v>1785</v>
      </c>
      <c r="C955" s="152">
        <v>2.52</v>
      </c>
      <c r="D955" s="153">
        <v>0.56630000000000003</v>
      </c>
      <c r="E955" s="154">
        <v>0.68830000000000002</v>
      </c>
      <c r="F955" s="155">
        <v>1.3</v>
      </c>
      <c r="G955" s="156">
        <f t="shared" si="14"/>
        <v>0.89480000000000004</v>
      </c>
      <c r="H955" s="157">
        <f>ROUND(G955*'2-Calculator'!$C$27,2)</f>
        <v>4822.97</v>
      </c>
      <c r="I955" s="158" t="s">
        <v>18</v>
      </c>
      <c r="J955" s="158" t="s">
        <v>18</v>
      </c>
      <c r="K955" s="159" t="s">
        <v>1017</v>
      </c>
      <c r="L955" s="160" t="s">
        <v>1017</v>
      </c>
      <c r="M955" s="161"/>
      <c r="O955" s="149"/>
      <c r="P955" s="149"/>
    </row>
    <row r="956" spans="1:16">
      <c r="A956" s="163" t="s">
        <v>1040</v>
      </c>
      <c r="B956" s="164" t="s">
        <v>1785</v>
      </c>
      <c r="C956" s="165">
        <v>5.13</v>
      </c>
      <c r="D956" s="166">
        <v>1.1667000000000001</v>
      </c>
      <c r="E956" s="167">
        <v>1.4180999999999999</v>
      </c>
      <c r="F956" s="168">
        <v>1.3</v>
      </c>
      <c r="G956" s="167">
        <f t="shared" si="14"/>
        <v>1.8434999999999999</v>
      </c>
      <c r="H956" s="169">
        <f>ROUND(G956*'2-Calculator'!$C$27,2)</f>
        <v>9936.4699999999993</v>
      </c>
      <c r="I956" s="170" t="s">
        <v>18</v>
      </c>
      <c r="J956" s="170" t="s">
        <v>18</v>
      </c>
      <c r="K956" s="171" t="s">
        <v>1017</v>
      </c>
      <c r="L956" s="172" t="s">
        <v>1017</v>
      </c>
      <c r="M956" s="161"/>
      <c r="O956" s="149"/>
      <c r="P956" s="149"/>
    </row>
    <row r="957" spans="1:16">
      <c r="A957" s="173" t="s">
        <v>1041</v>
      </c>
      <c r="B957" s="174" t="s">
        <v>1786</v>
      </c>
      <c r="C957" s="175">
        <v>1.88</v>
      </c>
      <c r="D957" s="176">
        <v>0.2361</v>
      </c>
      <c r="E957" s="177">
        <v>0.28699999999999998</v>
      </c>
      <c r="F957" s="178">
        <v>1.3</v>
      </c>
      <c r="G957" s="156">
        <f t="shared" si="14"/>
        <v>0.37309999999999999</v>
      </c>
      <c r="H957" s="157">
        <f>ROUND(G957*'2-Calculator'!$C$27,2)</f>
        <v>2011.01</v>
      </c>
      <c r="I957" s="179" t="s">
        <v>18</v>
      </c>
      <c r="J957" s="179" t="s">
        <v>18</v>
      </c>
      <c r="K957" s="180" t="s">
        <v>1017</v>
      </c>
      <c r="L957" s="181" t="s">
        <v>1017</v>
      </c>
      <c r="M957" s="161"/>
      <c r="O957" s="149"/>
      <c r="P957" s="149"/>
    </row>
    <row r="958" spans="1:16">
      <c r="A958" s="150" t="s">
        <v>1042</v>
      </c>
      <c r="B958" s="151" t="s">
        <v>1786</v>
      </c>
      <c r="C958" s="152">
        <v>2.4700000000000002</v>
      </c>
      <c r="D958" s="153">
        <v>0.31059999999999999</v>
      </c>
      <c r="E958" s="154">
        <v>0.3775</v>
      </c>
      <c r="F958" s="155">
        <v>1.3</v>
      </c>
      <c r="G958" s="156">
        <f t="shared" si="14"/>
        <v>0.49080000000000001</v>
      </c>
      <c r="H958" s="157">
        <f>ROUND(G958*'2-Calculator'!$C$27,2)</f>
        <v>2645.41</v>
      </c>
      <c r="I958" s="158" t="s">
        <v>18</v>
      </c>
      <c r="J958" s="158" t="s">
        <v>18</v>
      </c>
      <c r="K958" s="159" t="s">
        <v>1017</v>
      </c>
      <c r="L958" s="160" t="s">
        <v>1017</v>
      </c>
      <c r="M958" s="161"/>
      <c r="O958" s="149"/>
      <c r="P958" s="149"/>
    </row>
    <row r="959" spans="1:16">
      <c r="A959" s="150" t="s">
        <v>1043</v>
      </c>
      <c r="B959" s="151" t="s">
        <v>1786</v>
      </c>
      <c r="C959" s="152">
        <v>4.18</v>
      </c>
      <c r="D959" s="153">
        <v>0.44819999999999999</v>
      </c>
      <c r="E959" s="154">
        <v>0.54479999999999995</v>
      </c>
      <c r="F959" s="155">
        <v>1.3</v>
      </c>
      <c r="G959" s="156">
        <f t="shared" si="14"/>
        <v>0.70820000000000005</v>
      </c>
      <c r="H959" s="157">
        <f>ROUND(G959*'2-Calculator'!$C$27,2)</f>
        <v>3817.2</v>
      </c>
      <c r="I959" s="158" t="s">
        <v>18</v>
      </c>
      <c r="J959" s="158" t="s">
        <v>18</v>
      </c>
      <c r="K959" s="159" t="s">
        <v>1017</v>
      </c>
      <c r="L959" s="160" t="s">
        <v>1017</v>
      </c>
      <c r="M959" s="161"/>
      <c r="O959" s="149"/>
      <c r="P959" s="149"/>
    </row>
    <row r="960" spans="1:16">
      <c r="A960" s="163" t="s">
        <v>1044</v>
      </c>
      <c r="B960" s="164" t="s">
        <v>1786</v>
      </c>
      <c r="C960" s="165">
        <v>5.61</v>
      </c>
      <c r="D960" s="166">
        <v>1.0245</v>
      </c>
      <c r="E960" s="167">
        <v>1.2452000000000001</v>
      </c>
      <c r="F960" s="168">
        <v>1.3</v>
      </c>
      <c r="G960" s="167">
        <f t="shared" si="14"/>
        <v>1.6188</v>
      </c>
      <c r="H960" s="169">
        <f>ROUND(G960*'2-Calculator'!$C$27,2)</f>
        <v>8725.33</v>
      </c>
      <c r="I960" s="170" t="s">
        <v>18</v>
      </c>
      <c r="J960" s="170" t="s">
        <v>18</v>
      </c>
      <c r="K960" s="171" t="s">
        <v>1017</v>
      </c>
      <c r="L960" s="172" t="s">
        <v>1017</v>
      </c>
      <c r="M960" s="161"/>
      <c r="O960" s="149"/>
      <c r="P960" s="149"/>
    </row>
    <row r="961" spans="1:16">
      <c r="A961" s="173" t="s">
        <v>1045</v>
      </c>
      <c r="B961" s="174" t="s">
        <v>1787</v>
      </c>
      <c r="C961" s="175">
        <v>1.44</v>
      </c>
      <c r="D961" s="176">
        <v>0.23480000000000001</v>
      </c>
      <c r="E961" s="177">
        <v>0.28539999999999999</v>
      </c>
      <c r="F961" s="178">
        <v>1.5</v>
      </c>
      <c r="G961" s="156">
        <f t="shared" si="14"/>
        <v>0.42809999999999998</v>
      </c>
      <c r="H961" s="157">
        <f>ROUND(G961*'2-Calculator'!$C$27,2)</f>
        <v>2307.46</v>
      </c>
      <c r="I961" s="179" t="s">
        <v>18</v>
      </c>
      <c r="J961" s="179" t="s">
        <v>18</v>
      </c>
      <c r="K961" s="180" t="s">
        <v>1046</v>
      </c>
      <c r="L961" s="181" t="s">
        <v>1046</v>
      </c>
      <c r="M961" s="161"/>
      <c r="O961" s="149"/>
      <c r="P961" s="149"/>
    </row>
    <row r="962" spans="1:16">
      <c r="A962" s="150" t="s">
        <v>1047</v>
      </c>
      <c r="B962" s="151" t="s">
        <v>1787</v>
      </c>
      <c r="C962" s="152">
        <v>1.55</v>
      </c>
      <c r="D962" s="153">
        <v>0.32490000000000002</v>
      </c>
      <c r="E962" s="154">
        <v>0.39489999999999997</v>
      </c>
      <c r="F962" s="155">
        <v>1.5</v>
      </c>
      <c r="G962" s="156">
        <f t="shared" si="14"/>
        <v>0.59240000000000004</v>
      </c>
      <c r="H962" s="157">
        <f>ROUND(G962*'2-Calculator'!$C$27,2)</f>
        <v>3193.04</v>
      </c>
      <c r="I962" s="158" t="s">
        <v>18</v>
      </c>
      <c r="J962" s="158" t="s">
        <v>18</v>
      </c>
      <c r="K962" s="159" t="s">
        <v>1046</v>
      </c>
      <c r="L962" s="160" t="s">
        <v>1046</v>
      </c>
      <c r="M962" s="161"/>
      <c r="O962" s="149"/>
      <c r="P962" s="149"/>
    </row>
    <row r="963" spans="1:16">
      <c r="A963" s="150" t="s">
        <v>1048</v>
      </c>
      <c r="B963" s="151" t="s">
        <v>1787</v>
      </c>
      <c r="C963" s="152">
        <v>1.57</v>
      </c>
      <c r="D963" s="153">
        <v>0.52759999999999996</v>
      </c>
      <c r="E963" s="154">
        <v>0.64129999999999998</v>
      </c>
      <c r="F963" s="155">
        <v>1.5</v>
      </c>
      <c r="G963" s="156">
        <f t="shared" si="14"/>
        <v>0.96199999999999997</v>
      </c>
      <c r="H963" s="157">
        <f>ROUND(G963*'2-Calculator'!$C$27,2)</f>
        <v>5185.18</v>
      </c>
      <c r="I963" s="158" t="s">
        <v>18</v>
      </c>
      <c r="J963" s="158" t="s">
        <v>18</v>
      </c>
      <c r="K963" s="159" t="s">
        <v>1046</v>
      </c>
      <c r="L963" s="160" t="s">
        <v>1046</v>
      </c>
      <c r="M963" s="161"/>
      <c r="O963" s="149"/>
      <c r="P963" s="149"/>
    </row>
    <row r="964" spans="1:16">
      <c r="A964" s="163" t="s">
        <v>1049</v>
      </c>
      <c r="B964" s="164" t="s">
        <v>1787</v>
      </c>
      <c r="C964" s="165">
        <v>1.58</v>
      </c>
      <c r="D964" s="166">
        <v>0.90780000000000005</v>
      </c>
      <c r="E964" s="167">
        <v>1.1033999999999999</v>
      </c>
      <c r="F964" s="168">
        <v>1.5</v>
      </c>
      <c r="G964" s="167">
        <f t="shared" si="14"/>
        <v>1.6551</v>
      </c>
      <c r="H964" s="169">
        <f>ROUND(G964*'2-Calculator'!$C$27,2)</f>
        <v>8920.99</v>
      </c>
      <c r="I964" s="170" t="s">
        <v>18</v>
      </c>
      <c r="J964" s="170" t="s">
        <v>18</v>
      </c>
      <c r="K964" s="171" t="s">
        <v>1046</v>
      </c>
      <c r="L964" s="172" t="s">
        <v>1046</v>
      </c>
      <c r="M964" s="161"/>
      <c r="O964" s="149"/>
      <c r="P964" s="149"/>
    </row>
    <row r="965" spans="1:16">
      <c r="A965" s="173" t="s">
        <v>1050</v>
      </c>
      <c r="B965" s="174" t="s">
        <v>1607</v>
      </c>
      <c r="C965" s="175">
        <v>1.18</v>
      </c>
      <c r="D965" s="176">
        <v>9.9400000000000002E-2</v>
      </c>
      <c r="E965" s="177">
        <v>0.1208</v>
      </c>
      <c r="F965" s="178">
        <v>1.5</v>
      </c>
      <c r="G965" s="156">
        <f t="shared" si="14"/>
        <v>0.1812</v>
      </c>
      <c r="H965" s="157">
        <f>ROUND(G965*'2-Calculator'!$C$27,2)</f>
        <v>976.67</v>
      </c>
      <c r="I965" s="179" t="s">
        <v>18</v>
      </c>
      <c r="J965" s="179" t="s">
        <v>18</v>
      </c>
      <c r="K965" s="180" t="s">
        <v>1046</v>
      </c>
      <c r="L965" s="181" t="s">
        <v>1046</v>
      </c>
      <c r="M965" s="161"/>
      <c r="O965" s="149"/>
      <c r="P965" s="149"/>
    </row>
    <row r="966" spans="1:16">
      <c r="A966" s="150" t="s">
        <v>1051</v>
      </c>
      <c r="B966" s="151" t="s">
        <v>1607</v>
      </c>
      <c r="C966" s="152">
        <v>1.24</v>
      </c>
      <c r="D966" s="153">
        <v>0.14849999999999999</v>
      </c>
      <c r="E966" s="154">
        <v>0.18049999999999999</v>
      </c>
      <c r="F966" s="155">
        <v>1.5</v>
      </c>
      <c r="G966" s="156">
        <f t="shared" si="14"/>
        <v>0.27079999999999999</v>
      </c>
      <c r="H966" s="157">
        <f>ROUND(G966*'2-Calculator'!$C$27,2)</f>
        <v>1459.61</v>
      </c>
      <c r="I966" s="158" t="s">
        <v>18</v>
      </c>
      <c r="J966" s="158" t="s">
        <v>18</v>
      </c>
      <c r="K966" s="159" t="s">
        <v>1046</v>
      </c>
      <c r="L966" s="160" t="s">
        <v>1046</v>
      </c>
      <c r="M966" s="161"/>
      <c r="O966" s="149"/>
      <c r="P966" s="149"/>
    </row>
    <row r="967" spans="1:16">
      <c r="A967" s="150" t="s">
        <v>1052</v>
      </c>
      <c r="B967" s="151" t="s">
        <v>1607</v>
      </c>
      <c r="C967" s="152">
        <v>1.24</v>
      </c>
      <c r="D967" s="153">
        <v>0.23039999999999999</v>
      </c>
      <c r="E967" s="154">
        <v>0.28000000000000003</v>
      </c>
      <c r="F967" s="155">
        <v>1.5</v>
      </c>
      <c r="G967" s="156">
        <f t="shared" si="14"/>
        <v>0.42</v>
      </c>
      <c r="H967" s="157">
        <f>ROUND(G967*'2-Calculator'!$C$27,2)</f>
        <v>2263.8000000000002</v>
      </c>
      <c r="I967" s="158" t="s">
        <v>18</v>
      </c>
      <c r="J967" s="158" t="s">
        <v>18</v>
      </c>
      <c r="K967" s="159" t="s">
        <v>1046</v>
      </c>
      <c r="L967" s="160" t="s">
        <v>1046</v>
      </c>
      <c r="M967" s="161"/>
      <c r="O967" s="149"/>
      <c r="P967" s="149"/>
    </row>
    <row r="968" spans="1:16">
      <c r="A968" s="163" t="s">
        <v>1053</v>
      </c>
      <c r="B968" s="164" t="s">
        <v>1607</v>
      </c>
      <c r="C968" s="165">
        <v>1.31</v>
      </c>
      <c r="D968" s="166">
        <v>0.39960000000000001</v>
      </c>
      <c r="E968" s="167">
        <v>0.48570000000000002</v>
      </c>
      <c r="F968" s="168">
        <v>1.5</v>
      </c>
      <c r="G968" s="167">
        <f t="shared" si="14"/>
        <v>0.72860000000000003</v>
      </c>
      <c r="H968" s="169">
        <f>ROUND(G968*'2-Calculator'!$C$27,2)</f>
        <v>3927.15</v>
      </c>
      <c r="I968" s="170" t="s">
        <v>18</v>
      </c>
      <c r="J968" s="170" t="s">
        <v>18</v>
      </c>
      <c r="K968" s="171" t="s">
        <v>1046</v>
      </c>
      <c r="L968" s="172" t="s">
        <v>1046</v>
      </c>
      <c r="M968" s="161"/>
      <c r="O968" s="149"/>
      <c r="P968" s="149"/>
    </row>
    <row r="969" spans="1:16">
      <c r="A969" s="173" t="s">
        <v>1054</v>
      </c>
      <c r="B969" s="174" t="s">
        <v>1788</v>
      </c>
      <c r="C969" s="175">
        <v>34.380000000000003</v>
      </c>
      <c r="D969" s="176">
        <v>13.744</v>
      </c>
      <c r="E969" s="177">
        <v>16.705400000000001</v>
      </c>
      <c r="F969" s="178">
        <v>1.5</v>
      </c>
      <c r="G969" s="156">
        <f t="shared" si="14"/>
        <v>25.0581</v>
      </c>
      <c r="H969" s="157">
        <f>ROUND(G969*'2-Calculator'!$C$27,2)</f>
        <v>135063.16</v>
      </c>
      <c r="I969" s="179" t="s">
        <v>18</v>
      </c>
      <c r="J969" s="179" t="s">
        <v>18</v>
      </c>
      <c r="K969" s="180" t="s">
        <v>1046</v>
      </c>
      <c r="L969" s="181" t="s">
        <v>1046</v>
      </c>
      <c r="M969" s="161"/>
      <c r="O969" s="149"/>
      <c r="P969" s="149"/>
    </row>
    <row r="970" spans="1:16">
      <c r="A970" s="150" t="s">
        <v>1055</v>
      </c>
      <c r="B970" s="151" t="s">
        <v>1788</v>
      </c>
      <c r="C970" s="152">
        <v>41.96</v>
      </c>
      <c r="D970" s="153">
        <v>14.0837</v>
      </c>
      <c r="E970" s="154">
        <v>17.118300000000001</v>
      </c>
      <c r="F970" s="155">
        <v>1.5</v>
      </c>
      <c r="G970" s="156">
        <f t="shared" si="14"/>
        <v>25.677499999999998</v>
      </c>
      <c r="H970" s="157">
        <f>ROUND(G970*'2-Calculator'!$C$27,2)</f>
        <v>138401.73000000001</v>
      </c>
      <c r="I970" s="158" t="s">
        <v>18</v>
      </c>
      <c r="J970" s="158" t="s">
        <v>18</v>
      </c>
      <c r="K970" s="159" t="s">
        <v>1046</v>
      </c>
      <c r="L970" s="160" t="s">
        <v>1046</v>
      </c>
      <c r="M970" s="161"/>
      <c r="O970" s="149"/>
      <c r="P970" s="149"/>
    </row>
    <row r="971" spans="1:16">
      <c r="A971" s="150" t="s">
        <v>1056</v>
      </c>
      <c r="B971" s="151" t="s">
        <v>1788</v>
      </c>
      <c r="C971" s="152">
        <v>65.95</v>
      </c>
      <c r="D971" s="153">
        <v>27.7255</v>
      </c>
      <c r="E971" s="154">
        <v>33.6995</v>
      </c>
      <c r="F971" s="155">
        <v>1.5</v>
      </c>
      <c r="G971" s="156">
        <f t="shared" si="14"/>
        <v>50.549300000000002</v>
      </c>
      <c r="H971" s="157">
        <f>ROUND(G971*'2-Calculator'!$C$27,2)</f>
        <v>272460.73</v>
      </c>
      <c r="I971" s="158" t="s">
        <v>18</v>
      </c>
      <c r="J971" s="158" t="s">
        <v>18</v>
      </c>
      <c r="K971" s="159" t="s">
        <v>1046</v>
      </c>
      <c r="L971" s="160" t="s">
        <v>1046</v>
      </c>
      <c r="M971" s="161"/>
      <c r="O971" s="149"/>
      <c r="P971" s="149"/>
    </row>
    <row r="972" spans="1:16">
      <c r="A972" s="163" t="s">
        <v>1057</v>
      </c>
      <c r="B972" s="164" t="s">
        <v>1788</v>
      </c>
      <c r="C972" s="165">
        <v>71.91</v>
      </c>
      <c r="D972" s="166">
        <v>33.068800000000003</v>
      </c>
      <c r="E972" s="167">
        <v>40.194099999999999</v>
      </c>
      <c r="F972" s="168">
        <v>1.5</v>
      </c>
      <c r="G972" s="167">
        <f t="shared" si="14"/>
        <v>60.291200000000003</v>
      </c>
      <c r="H972" s="169">
        <f>ROUND(G972*'2-Calculator'!$C$27,2)</f>
        <v>324969.57</v>
      </c>
      <c r="I972" s="170" t="s">
        <v>18</v>
      </c>
      <c r="J972" s="170" t="s">
        <v>18</v>
      </c>
      <c r="K972" s="171" t="s">
        <v>1046</v>
      </c>
      <c r="L972" s="172" t="s">
        <v>1046</v>
      </c>
      <c r="M972" s="161"/>
      <c r="O972" s="149"/>
      <c r="P972" s="149"/>
    </row>
    <row r="973" spans="1:16">
      <c r="A973" s="173" t="s">
        <v>1058</v>
      </c>
      <c r="B973" s="174" t="s">
        <v>1789</v>
      </c>
      <c r="C973" s="175">
        <v>6</v>
      </c>
      <c r="D973" s="176">
        <v>10.186</v>
      </c>
      <c r="E973" s="177">
        <v>12.380800000000001</v>
      </c>
      <c r="F973" s="178">
        <v>1.5</v>
      </c>
      <c r="G973" s="156">
        <f t="shared" si="14"/>
        <v>18.571200000000001</v>
      </c>
      <c r="H973" s="157">
        <f>ROUND(G973*'2-Calculator'!$C$27,2)</f>
        <v>100098.77</v>
      </c>
      <c r="I973" s="179" t="s">
        <v>18</v>
      </c>
      <c r="J973" s="179" t="s">
        <v>18</v>
      </c>
      <c r="K973" s="180" t="s">
        <v>1046</v>
      </c>
      <c r="L973" s="181" t="s">
        <v>1046</v>
      </c>
      <c r="M973" s="161"/>
      <c r="O973" s="149"/>
      <c r="P973" s="149"/>
    </row>
    <row r="974" spans="1:16">
      <c r="A974" s="150" t="s">
        <v>1059</v>
      </c>
      <c r="B974" s="151" t="s">
        <v>1789</v>
      </c>
      <c r="C974" s="152">
        <v>69.89</v>
      </c>
      <c r="D974" s="153">
        <v>10.186</v>
      </c>
      <c r="E974" s="154">
        <v>12.380800000000001</v>
      </c>
      <c r="F974" s="155">
        <v>1.5</v>
      </c>
      <c r="G974" s="156">
        <f t="shared" si="14"/>
        <v>18.571200000000001</v>
      </c>
      <c r="H974" s="157">
        <f>ROUND(G974*'2-Calculator'!$C$27,2)</f>
        <v>100098.77</v>
      </c>
      <c r="I974" s="158" t="s">
        <v>18</v>
      </c>
      <c r="J974" s="158" t="s">
        <v>18</v>
      </c>
      <c r="K974" s="159" t="s">
        <v>1046</v>
      </c>
      <c r="L974" s="160" t="s">
        <v>1046</v>
      </c>
      <c r="M974" s="161"/>
      <c r="O974" s="149"/>
      <c r="P974" s="149"/>
    </row>
    <row r="975" spans="1:16">
      <c r="A975" s="150" t="s">
        <v>1060</v>
      </c>
      <c r="B975" s="151" t="s">
        <v>1789</v>
      </c>
      <c r="C975" s="152">
        <v>87.38</v>
      </c>
      <c r="D975" s="153">
        <v>14.8276</v>
      </c>
      <c r="E975" s="154">
        <v>18.022500000000001</v>
      </c>
      <c r="F975" s="155">
        <v>1.5</v>
      </c>
      <c r="G975" s="156">
        <f t="shared" si="14"/>
        <v>27.033799999999999</v>
      </c>
      <c r="H975" s="157">
        <f>ROUND(G975*'2-Calculator'!$C$27,2)</f>
        <v>145712.18</v>
      </c>
      <c r="I975" s="158" t="s">
        <v>18</v>
      </c>
      <c r="J975" s="158" t="s">
        <v>18</v>
      </c>
      <c r="K975" s="159" t="s">
        <v>1046</v>
      </c>
      <c r="L975" s="160" t="s">
        <v>1046</v>
      </c>
      <c r="M975" s="161"/>
      <c r="O975" s="149"/>
      <c r="P975" s="149"/>
    </row>
    <row r="976" spans="1:16">
      <c r="A976" s="163" t="s">
        <v>1061</v>
      </c>
      <c r="B976" s="164" t="s">
        <v>1789</v>
      </c>
      <c r="C976" s="165">
        <v>120</v>
      </c>
      <c r="D976" s="166">
        <v>24.5304</v>
      </c>
      <c r="E976" s="167">
        <v>29.815999999999999</v>
      </c>
      <c r="F976" s="168">
        <v>1.5</v>
      </c>
      <c r="G976" s="167">
        <f t="shared" si="14"/>
        <v>44.723999999999997</v>
      </c>
      <c r="H976" s="169">
        <f>ROUND(G976*'2-Calculator'!$C$27,2)</f>
        <v>241062.36</v>
      </c>
      <c r="I976" s="170" t="s">
        <v>18</v>
      </c>
      <c r="J976" s="170" t="s">
        <v>18</v>
      </c>
      <c r="K976" s="171" t="s">
        <v>1046</v>
      </c>
      <c r="L976" s="172" t="s">
        <v>1046</v>
      </c>
      <c r="M976" s="161"/>
      <c r="O976" s="149"/>
      <c r="P976" s="149"/>
    </row>
    <row r="977" spans="1:16">
      <c r="A977" s="173" t="s">
        <v>1062</v>
      </c>
      <c r="B977" s="174" t="s">
        <v>1790</v>
      </c>
      <c r="C977" s="175">
        <v>58.38</v>
      </c>
      <c r="D977" s="176">
        <v>4.7165999999999997</v>
      </c>
      <c r="E977" s="177">
        <v>5.7328999999999999</v>
      </c>
      <c r="F977" s="178">
        <v>1.5</v>
      </c>
      <c r="G977" s="156">
        <f t="shared" si="14"/>
        <v>8.5993999999999993</v>
      </c>
      <c r="H977" s="157">
        <f>ROUND(G977*'2-Calculator'!$C$27,2)</f>
        <v>46350.77</v>
      </c>
      <c r="I977" s="179" t="s">
        <v>18</v>
      </c>
      <c r="J977" s="179" t="s">
        <v>18</v>
      </c>
      <c r="K977" s="180" t="s">
        <v>1046</v>
      </c>
      <c r="L977" s="181" t="s">
        <v>1046</v>
      </c>
      <c r="M977" s="161"/>
      <c r="O977" s="149"/>
      <c r="P977" s="149"/>
    </row>
    <row r="978" spans="1:16">
      <c r="A978" s="150" t="s">
        <v>1063</v>
      </c>
      <c r="B978" s="151" t="s">
        <v>1790</v>
      </c>
      <c r="C978" s="152">
        <v>51</v>
      </c>
      <c r="D978" s="153">
        <v>2.6840000000000002</v>
      </c>
      <c r="E978" s="154">
        <v>3.2623000000000002</v>
      </c>
      <c r="F978" s="155">
        <v>1.5</v>
      </c>
      <c r="G978" s="156">
        <f t="shared" si="14"/>
        <v>4.8935000000000004</v>
      </c>
      <c r="H978" s="157">
        <f>ROUND(G978*'2-Calculator'!$C$27,2)</f>
        <v>26375.97</v>
      </c>
      <c r="I978" s="158" t="s">
        <v>18</v>
      </c>
      <c r="J978" s="158" t="s">
        <v>18</v>
      </c>
      <c r="K978" s="159" t="s">
        <v>1046</v>
      </c>
      <c r="L978" s="160" t="s">
        <v>1046</v>
      </c>
      <c r="M978" s="161"/>
      <c r="O978" s="149"/>
      <c r="P978" s="149"/>
    </row>
    <row r="979" spans="1:16">
      <c r="A979" s="150" t="s">
        <v>1064</v>
      </c>
      <c r="B979" s="151" t="s">
        <v>1790</v>
      </c>
      <c r="C979" s="152">
        <v>50.52</v>
      </c>
      <c r="D979" s="153">
        <v>2.8411</v>
      </c>
      <c r="E979" s="154">
        <v>3.4533</v>
      </c>
      <c r="F979" s="155">
        <v>1.5</v>
      </c>
      <c r="G979" s="156">
        <f t="shared" si="14"/>
        <v>5.18</v>
      </c>
      <c r="H979" s="157">
        <f>ROUND(G979*'2-Calculator'!$C$27,2)</f>
        <v>27920.2</v>
      </c>
      <c r="I979" s="158" t="s">
        <v>18</v>
      </c>
      <c r="J979" s="158" t="s">
        <v>18</v>
      </c>
      <c r="K979" s="159" t="s">
        <v>1046</v>
      </c>
      <c r="L979" s="160" t="s">
        <v>1046</v>
      </c>
      <c r="M979" s="161"/>
      <c r="O979" s="149"/>
      <c r="P979" s="149"/>
    </row>
    <row r="980" spans="1:16">
      <c r="A980" s="163" t="s">
        <v>1065</v>
      </c>
      <c r="B980" s="164" t="s">
        <v>1790</v>
      </c>
      <c r="C980" s="165">
        <v>1.62</v>
      </c>
      <c r="D980" s="166">
        <v>6.2E-2</v>
      </c>
      <c r="E980" s="167">
        <v>7.5399999999999995E-2</v>
      </c>
      <c r="F980" s="168">
        <v>1.5</v>
      </c>
      <c r="G980" s="167">
        <f t="shared" si="14"/>
        <v>0.11310000000000001</v>
      </c>
      <c r="H980" s="169">
        <f>ROUND(G980*'2-Calculator'!$C$27,2)</f>
        <v>609.61</v>
      </c>
      <c r="I980" s="170" t="s">
        <v>18</v>
      </c>
      <c r="J980" s="170" t="s">
        <v>18</v>
      </c>
      <c r="K980" s="171" t="s">
        <v>1046</v>
      </c>
      <c r="L980" s="172" t="s">
        <v>1046</v>
      </c>
      <c r="M980" s="161"/>
      <c r="O980" s="149"/>
      <c r="P980" s="149"/>
    </row>
    <row r="981" spans="1:16">
      <c r="A981" s="173" t="s">
        <v>1066</v>
      </c>
      <c r="B981" s="174" t="s">
        <v>1791</v>
      </c>
      <c r="C981" s="175">
        <v>4.08</v>
      </c>
      <c r="D981" s="176">
        <v>0.2676</v>
      </c>
      <c r="E981" s="177">
        <v>0.32529999999999998</v>
      </c>
      <c r="F981" s="178">
        <v>1.5</v>
      </c>
      <c r="G981" s="156">
        <f t="shared" si="14"/>
        <v>0.48799999999999999</v>
      </c>
      <c r="H981" s="157">
        <f>ROUND(G981*'2-Calculator'!$C$27,2)</f>
        <v>2630.32</v>
      </c>
      <c r="I981" s="179" t="s">
        <v>18</v>
      </c>
      <c r="J981" s="179" t="s">
        <v>18</v>
      </c>
      <c r="K981" s="180" t="s">
        <v>1046</v>
      </c>
      <c r="L981" s="181" t="s">
        <v>1046</v>
      </c>
      <c r="M981" s="161"/>
      <c r="O981" s="149"/>
      <c r="P981" s="149"/>
    </row>
    <row r="982" spans="1:16">
      <c r="A982" s="150" t="s">
        <v>1067</v>
      </c>
      <c r="B982" s="151" t="s">
        <v>1791</v>
      </c>
      <c r="C982" s="152">
        <v>56.14</v>
      </c>
      <c r="D982" s="153">
        <v>5.3963000000000001</v>
      </c>
      <c r="E982" s="154">
        <v>6.5590000000000002</v>
      </c>
      <c r="F982" s="155">
        <v>1.5</v>
      </c>
      <c r="G982" s="156">
        <f t="shared" ref="G982:G1045" si="15">ROUND(F982*E982,4)</f>
        <v>9.8384999999999998</v>
      </c>
      <c r="H982" s="157">
        <f>ROUND(G982*'2-Calculator'!$C$27,2)</f>
        <v>53029.52</v>
      </c>
      <c r="I982" s="158" t="s">
        <v>18</v>
      </c>
      <c r="J982" s="158" t="s">
        <v>18</v>
      </c>
      <c r="K982" s="159" t="s">
        <v>1046</v>
      </c>
      <c r="L982" s="160" t="s">
        <v>1046</v>
      </c>
      <c r="M982" s="161"/>
      <c r="O982" s="149"/>
      <c r="P982" s="149"/>
    </row>
    <row r="983" spans="1:16">
      <c r="A983" s="150" t="s">
        <v>1068</v>
      </c>
      <c r="B983" s="151" t="s">
        <v>1791</v>
      </c>
      <c r="C983" s="152">
        <v>66.819999999999993</v>
      </c>
      <c r="D983" s="153">
        <v>8.1486999999999998</v>
      </c>
      <c r="E983" s="154">
        <v>9.9045000000000005</v>
      </c>
      <c r="F983" s="155">
        <v>1.5</v>
      </c>
      <c r="G983" s="156">
        <f t="shared" si="15"/>
        <v>14.8568</v>
      </c>
      <c r="H983" s="157">
        <f>ROUND(G983*'2-Calculator'!$C$27,2)</f>
        <v>80078.149999999994</v>
      </c>
      <c r="I983" s="158" t="s">
        <v>18</v>
      </c>
      <c r="J983" s="158" t="s">
        <v>18</v>
      </c>
      <c r="K983" s="159" t="s">
        <v>1046</v>
      </c>
      <c r="L983" s="160" t="s">
        <v>1046</v>
      </c>
      <c r="M983" s="161"/>
      <c r="O983" s="149"/>
      <c r="P983" s="149"/>
    </row>
    <row r="984" spans="1:16">
      <c r="A984" s="163" t="s">
        <v>1069</v>
      </c>
      <c r="B984" s="164" t="s">
        <v>1791</v>
      </c>
      <c r="C984" s="165">
        <v>91.94</v>
      </c>
      <c r="D984" s="166">
        <v>16.1843</v>
      </c>
      <c r="E984" s="167">
        <v>19.671500000000002</v>
      </c>
      <c r="F984" s="168">
        <v>1.5</v>
      </c>
      <c r="G984" s="167">
        <f t="shared" si="15"/>
        <v>29.507300000000001</v>
      </c>
      <c r="H984" s="169">
        <f>ROUND(G984*'2-Calculator'!$C$27,2)</f>
        <v>159044.35</v>
      </c>
      <c r="I984" s="170" t="s">
        <v>18</v>
      </c>
      <c r="J984" s="170" t="s">
        <v>18</v>
      </c>
      <c r="K984" s="171" t="s">
        <v>1046</v>
      </c>
      <c r="L984" s="172" t="s">
        <v>1046</v>
      </c>
      <c r="M984" s="161"/>
      <c r="O984" s="149"/>
      <c r="P984" s="149"/>
    </row>
    <row r="985" spans="1:16">
      <c r="A985" s="173" t="s">
        <v>1070</v>
      </c>
      <c r="B985" s="174" t="s">
        <v>1792</v>
      </c>
      <c r="C985" s="175">
        <v>4.3600000000000003</v>
      </c>
      <c r="D985" s="176">
        <v>0.16719999999999999</v>
      </c>
      <c r="E985" s="177">
        <v>0.20319999999999999</v>
      </c>
      <c r="F985" s="178">
        <v>1.5</v>
      </c>
      <c r="G985" s="156">
        <f t="shared" si="15"/>
        <v>0.30480000000000002</v>
      </c>
      <c r="H985" s="157">
        <f>ROUND(G985*'2-Calculator'!$C$27,2)</f>
        <v>1642.87</v>
      </c>
      <c r="I985" s="179" t="s">
        <v>18</v>
      </c>
      <c r="J985" s="179" t="s">
        <v>18</v>
      </c>
      <c r="K985" s="180" t="s">
        <v>1046</v>
      </c>
      <c r="L985" s="181" t="s">
        <v>1046</v>
      </c>
      <c r="M985" s="161"/>
      <c r="O985" s="149"/>
      <c r="P985" s="149"/>
    </row>
    <row r="986" spans="1:16">
      <c r="A986" s="150" t="s">
        <v>1071</v>
      </c>
      <c r="B986" s="151" t="s">
        <v>1792</v>
      </c>
      <c r="C986" s="152">
        <v>60.64</v>
      </c>
      <c r="D986" s="153">
        <v>8.0188000000000006</v>
      </c>
      <c r="E986" s="154">
        <v>9.7466000000000008</v>
      </c>
      <c r="F986" s="155">
        <v>1.5</v>
      </c>
      <c r="G986" s="156">
        <f t="shared" si="15"/>
        <v>14.619899999999999</v>
      </c>
      <c r="H986" s="157">
        <f>ROUND(G986*'2-Calculator'!$C$27,2)</f>
        <v>78801.259999999995</v>
      </c>
      <c r="I986" s="158" t="s">
        <v>18</v>
      </c>
      <c r="J986" s="158" t="s">
        <v>18</v>
      </c>
      <c r="K986" s="159" t="s">
        <v>1046</v>
      </c>
      <c r="L986" s="160" t="s">
        <v>1046</v>
      </c>
      <c r="M986" s="161"/>
      <c r="O986" s="149"/>
      <c r="P986" s="149"/>
    </row>
    <row r="987" spans="1:16">
      <c r="A987" s="150" t="s">
        <v>1072</v>
      </c>
      <c r="B987" s="151" t="s">
        <v>1792</v>
      </c>
      <c r="C987" s="152">
        <v>68.33</v>
      </c>
      <c r="D987" s="153">
        <v>9.8801000000000005</v>
      </c>
      <c r="E987" s="154">
        <v>12.009</v>
      </c>
      <c r="F987" s="155">
        <v>1.5</v>
      </c>
      <c r="G987" s="156">
        <f t="shared" si="15"/>
        <v>18.013500000000001</v>
      </c>
      <c r="H987" s="157">
        <f>ROUND(G987*'2-Calculator'!$C$27,2)</f>
        <v>97092.77</v>
      </c>
      <c r="I987" s="158" t="s">
        <v>18</v>
      </c>
      <c r="J987" s="158" t="s">
        <v>18</v>
      </c>
      <c r="K987" s="159" t="s">
        <v>1046</v>
      </c>
      <c r="L987" s="160" t="s">
        <v>1046</v>
      </c>
      <c r="M987" s="161"/>
      <c r="O987" s="149"/>
      <c r="P987" s="149"/>
    </row>
    <row r="988" spans="1:16">
      <c r="A988" s="163" t="s">
        <v>1073</v>
      </c>
      <c r="B988" s="164" t="s">
        <v>1792</v>
      </c>
      <c r="C988" s="165">
        <v>86.84</v>
      </c>
      <c r="D988" s="166">
        <v>15.286099999999999</v>
      </c>
      <c r="E988" s="167">
        <v>18.579799999999999</v>
      </c>
      <c r="F988" s="168">
        <v>1.5</v>
      </c>
      <c r="G988" s="167">
        <f t="shared" si="15"/>
        <v>27.869700000000002</v>
      </c>
      <c r="H988" s="169">
        <f>ROUND(G988*'2-Calculator'!$C$27,2)</f>
        <v>150217.68</v>
      </c>
      <c r="I988" s="170" t="s">
        <v>18</v>
      </c>
      <c r="J988" s="170" t="s">
        <v>18</v>
      </c>
      <c r="K988" s="171" t="s">
        <v>1046</v>
      </c>
      <c r="L988" s="172" t="s">
        <v>1046</v>
      </c>
      <c r="M988" s="161"/>
      <c r="O988" s="149"/>
      <c r="P988" s="149"/>
    </row>
    <row r="989" spans="1:16">
      <c r="A989" s="173" t="s">
        <v>1074</v>
      </c>
      <c r="B989" s="174" t="s">
        <v>1793</v>
      </c>
      <c r="C989" s="175">
        <v>18.46</v>
      </c>
      <c r="D989" s="176">
        <v>1.0913999999999999</v>
      </c>
      <c r="E989" s="177">
        <v>1.3266</v>
      </c>
      <c r="F989" s="178">
        <v>1.5</v>
      </c>
      <c r="G989" s="156">
        <f t="shared" si="15"/>
        <v>1.9899</v>
      </c>
      <c r="H989" s="157">
        <f>ROUND(G989*'2-Calculator'!$C$27,2)</f>
        <v>10725.56</v>
      </c>
      <c r="I989" s="179" t="s">
        <v>18</v>
      </c>
      <c r="J989" s="179" t="s">
        <v>18</v>
      </c>
      <c r="K989" s="180" t="s">
        <v>1046</v>
      </c>
      <c r="L989" s="181" t="s">
        <v>1046</v>
      </c>
      <c r="M989" s="161"/>
      <c r="O989" s="149"/>
      <c r="P989" s="149"/>
    </row>
    <row r="990" spans="1:16">
      <c r="A990" s="150" t="s">
        <v>1075</v>
      </c>
      <c r="B990" s="151" t="s">
        <v>1793</v>
      </c>
      <c r="C990" s="152">
        <v>51.16</v>
      </c>
      <c r="D990" s="153">
        <v>6.6657999999999999</v>
      </c>
      <c r="E990" s="154">
        <v>8.1021000000000001</v>
      </c>
      <c r="F990" s="155">
        <v>1.5</v>
      </c>
      <c r="G990" s="156">
        <f t="shared" si="15"/>
        <v>12.1532</v>
      </c>
      <c r="H990" s="157">
        <f>ROUND(G990*'2-Calculator'!$C$27,2)</f>
        <v>65505.75</v>
      </c>
      <c r="I990" s="158" t="s">
        <v>18</v>
      </c>
      <c r="J990" s="158" t="s">
        <v>18</v>
      </c>
      <c r="K990" s="159" t="s">
        <v>1046</v>
      </c>
      <c r="L990" s="160" t="s">
        <v>1046</v>
      </c>
      <c r="M990" s="161"/>
      <c r="O990" s="149"/>
      <c r="P990" s="149"/>
    </row>
    <row r="991" spans="1:16">
      <c r="A991" s="150" t="s">
        <v>1076</v>
      </c>
      <c r="B991" s="151" t="s">
        <v>1793</v>
      </c>
      <c r="C991" s="152">
        <v>60.29</v>
      </c>
      <c r="D991" s="153">
        <v>8.7192000000000007</v>
      </c>
      <c r="E991" s="154">
        <v>10.597899999999999</v>
      </c>
      <c r="F991" s="155">
        <v>1.5</v>
      </c>
      <c r="G991" s="156">
        <f t="shared" si="15"/>
        <v>15.8969</v>
      </c>
      <c r="H991" s="157">
        <f>ROUND(G991*'2-Calculator'!$C$27,2)</f>
        <v>85684.29</v>
      </c>
      <c r="I991" s="158" t="s">
        <v>18</v>
      </c>
      <c r="J991" s="158" t="s">
        <v>18</v>
      </c>
      <c r="K991" s="159" t="s">
        <v>1046</v>
      </c>
      <c r="L991" s="160" t="s">
        <v>1046</v>
      </c>
      <c r="M991" s="161"/>
      <c r="O991" s="149"/>
      <c r="P991" s="149"/>
    </row>
    <row r="992" spans="1:16">
      <c r="A992" s="163" t="s">
        <v>1077</v>
      </c>
      <c r="B992" s="164" t="s">
        <v>1793</v>
      </c>
      <c r="C992" s="165">
        <v>73.08</v>
      </c>
      <c r="D992" s="166">
        <v>11.5341</v>
      </c>
      <c r="E992" s="167">
        <v>14.019299999999999</v>
      </c>
      <c r="F992" s="168">
        <v>1.5</v>
      </c>
      <c r="G992" s="167">
        <f t="shared" si="15"/>
        <v>21.029</v>
      </c>
      <c r="H992" s="169">
        <f>ROUND(G992*'2-Calculator'!$C$27,2)</f>
        <v>113346.31</v>
      </c>
      <c r="I992" s="170" t="s">
        <v>18</v>
      </c>
      <c r="J992" s="170" t="s">
        <v>18</v>
      </c>
      <c r="K992" s="171" t="s">
        <v>1046</v>
      </c>
      <c r="L992" s="172" t="s">
        <v>1046</v>
      </c>
      <c r="M992" s="161"/>
      <c r="O992" s="149"/>
      <c r="P992" s="149"/>
    </row>
    <row r="993" spans="1:16">
      <c r="A993" s="173" t="s">
        <v>1078</v>
      </c>
      <c r="B993" s="174" t="s">
        <v>1794</v>
      </c>
      <c r="C993" s="175">
        <v>2.66</v>
      </c>
      <c r="D993" s="176">
        <v>0.15340000000000001</v>
      </c>
      <c r="E993" s="177">
        <v>0.1865</v>
      </c>
      <c r="F993" s="178">
        <v>1.5</v>
      </c>
      <c r="G993" s="156">
        <f t="shared" si="15"/>
        <v>0.27979999999999999</v>
      </c>
      <c r="H993" s="157">
        <f>ROUND(G993*'2-Calculator'!$C$27,2)</f>
        <v>1508.12</v>
      </c>
      <c r="I993" s="179" t="s">
        <v>18</v>
      </c>
      <c r="J993" s="179" t="s">
        <v>18</v>
      </c>
      <c r="K993" s="180" t="s">
        <v>1046</v>
      </c>
      <c r="L993" s="181" t="s">
        <v>1046</v>
      </c>
      <c r="M993" s="161"/>
      <c r="O993" s="149"/>
      <c r="P993" s="149"/>
    </row>
    <row r="994" spans="1:16">
      <c r="A994" s="150" t="s">
        <v>1079</v>
      </c>
      <c r="B994" s="151" t="s">
        <v>1794</v>
      </c>
      <c r="C994" s="152">
        <v>34.119999999999997</v>
      </c>
      <c r="D994" s="153">
        <v>3.3452999999999999</v>
      </c>
      <c r="E994" s="154">
        <v>4.0660999999999996</v>
      </c>
      <c r="F994" s="155">
        <v>1.5</v>
      </c>
      <c r="G994" s="156">
        <f t="shared" si="15"/>
        <v>6.0991999999999997</v>
      </c>
      <c r="H994" s="157">
        <f>ROUND(G994*'2-Calculator'!$C$27,2)</f>
        <v>32874.69</v>
      </c>
      <c r="I994" s="158" t="s">
        <v>18</v>
      </c>
      <c r="J994" s="158" t="s">
        <v>18</v>
      </c>
      <c r="K994" s="159" t="s">
        <v>1046</v>
      </c>
      <c r="L994" s="160" t="s">
        <v>1046</v>
      </c>
      <c r="M994" s="161"/>
      <c r="O994" s="149"/>
      <c r="P994" s="149"/>
    </row>
    <row r="995" spans="1:16">
      <c r="A995" s="150" t="s">
        <v>1080</v>
      </c>
      <c r="B995" s="151" t="s">
        <v>1794</v>
      </c>
      <c r="C995" s="152">
        <v>49.36</v>
      </c>
      <c r="D995" s="153">
        <v>6.1226000000000003</v>
      </c>
      <c r="E995" s="154">
        <v>7.4417999999999997</v>
      </c>
      <c r="F995" s="155">
        <v>1.5</v>
      </c>
      <c r="G995" s="156">
        <f t="shared" si="15"/>
        <v>11.162699999999999</v>
      </c>
      <c r="H995" s="157">
        <f>ROUND(G995*'2-Calculator'!$C$27,2)</f>
        <v>60166.95</v>
      </c>
      <c r="I995" s="158" t="s">
        <v>18</v>
      </c>
      <c r="J995" s="158" t="s">
        <v>18</v>
      </c>
      <c r="K995" s="159" t="s">
        <v>1046</v>
      </c>
      <c r="L995" s="160" t="s">
        <v>1046</v>
      </c>
      <c r="M995" s="161"/>
      <c r="O995" s="149"/>
      <c r="P995" s="149"/>
    </row>
    <row r="996" spans="1:16">
      <c r="A996" s="163" t="s">
        <v>1081</v>
      </c>
      <c r="B996" s="164" t="s">
        <v>1794</v>
      </c>
      <c r="C996" s="165">
        <v>69.3</v>
      </c>
      <c r="D996" s="166">
        <v>12.0823</v>
      </c>
      <c r="E996" s="167">
        <v>14.685700000000001</v>
      </c>
      <c r="F996" s="168">
        <v>1.5</v>
      </c>
      <c r="G996" s="167">
        <f t="shared" si="15"/>
        <v>22.028600000000001</v>
      </c>
      <c r="H996" s="169">
        <f>ROUND(G996*'2-Calculator'!$C$27,2)</f>
        <v>118734.15</v>
      </c>
      <c r="I996" s="170" t="s">
        <v>18</v>
      </c>
      <c r="J996" s="170" t="s">
        <v>18</v>
      </c>
      <c r="K996" s="171" t="s">
        <v>1046</v>
      </c>
      <c r="L996" s="172" t="s">
        <v>1046</v>
      </c>
      <c r="M996" s="161"/>
      <c r="O996" s="149"/>
      <c r="P996" s="149"/>
    </row>
    <row r="997" spans="1:16">
      <c r="A997" s="173" t="s">
        <v>1082</v>
      </c>
      <c r="B997" s="174" t="s">
        <v>1795</v>
      </c>
      <c r="C997" s="175">
        <v>25.44</v>
      </c>
      <c r="D997" s="176">
        <v>2.7317999999999998</v>
      </c>
      <c r="E997" s="177">
        <v>3.3203999999999998</v>
      </c>
      <c r="F997" s="178">
        <v>1.5</v>
      </c>
      <c r="G997" s="156">
        <f t="shared" si="15"/>
        <v>4.9805999999999999</v>
      </c>
      <c r="H997" s="157">
        <f>ROUND(G997*'2-Calculator'!$C$27,2)</f>
        <v>26845.43</v>
      </c>
      <c r="I997" s="179" t="s">
        <v>18</v>
      </c>
      <c r="J997" s="179" t="s">
        <v>18</v>
      </c>
      <c r="K997" s="180" t="s">
        <v>1046</v>
      </c>
      <c r="L997" s="181" t="s">
        <v>1046</v>
      </c>
      <c r="M997" s="161"/>
      <c r="O997" s="149"/>
      <c r="P997" s="149"/>
    </row>
    <row r="998" spans="1:16">
      <c r="A998" s="150" t="s">
        <v>1083</v>
      </c>
      <c r="B998" s="151" t="s">
        <v>1795</v>
      </c>
      <c r="C998" s="152">
        <v>38.6</v>
      </c>
      <c r="D998" s="153">
        <v>5.1744000000000003</v>
      </c>
      <c r="E998" s="154">
        <v>6.2892999999999999</v>
      </c>
      <c r="F998" s="155">
        <v>1.5</v>
      </c>
      <c r="G998" s="156">
        <f t="shared" si="15"/>
        <v>9.4339999999999993</v>
      </c>
      <c r="H998" s="157">
        <f>ROUND(G998*'2-Calculator'!$C$27,2)</f>
        <v>50849.26</v>
      </c>
      <c r="I998" s="158" t="s">
        <v>18</v>
      </c>
      <c r="J998" s="158" t="s">
        <v>18</v>
      </c>
      <c r="K998" s="159" t="s">
        <v>1046</v>
      </c>
      <c r="L998" s="160" t="s">
        <v>1046</v>
      </c>
      <c r="M998" s="161"/>
      <c r="O998" s="149"/>
      <c r="P998" s="149"/>
    </row>
    <row r="999" spans="1:16">
      <c r="A999" s="150" t="s">
        <v>1084</v>
      </c>
      <c r="B999" s="151" t="s">
        <v>1795</v>
      </c>
      <c r="C999" s="152">
        <v>47.56</v>
      </c>
      <c r="D999" s="153">
        <v>6.5681000000000003</v>
      </c>
      <c r="E999" s="154">
        <v>7.9832999999999998</v>
      </c>
      <c r="F999" s="155">
        <v>1.5</v>
      </c>
      <c r="G999" s="156">
        <f t="shared" si="15"/>
        <v>11.975</v>
      </c>
      <c r="H999" s="157">
        <f>ROUND(G999*'2-Calculator'!$C$27,2)</f>
        <v>64545.25</v>
      </c>
      <c r="I999" s="158" t="s">
        <v>18</v>
      </c>
      <c r="J999" s="158" t="s">
        <v>18</v>
      </c>
      <c r="K999" s="159" t="s">
        <v>1046</v>
      </c>
      <c r="L999" s="160" t="s">
        <v>1046</v>
      </c>
      <c r="M999" s="161"/>
      <c r="O999" s="149"/>
      <c r="P999" s="149"/>
    </row>
    <row r="1000" spans="1:16">
      <c r="A1000" s="163" t="s">
        <v>1085</v>
      </c>
      <c r="B1000" s="164" t="s">
        <v>1795</v>
      </c>
      <c r="C1000" s="165">
        <v>60.21</v>
      </c>
      <c r="D1000" s="166">
        <v>8.7308000000000003</v>
      </c>
      <c r="E1000" s="167">
        <v>10.612</v>
      </c>
      <c r="F1000" s="168">
        <v>1.5</v>
      </c>
      <c r="G1000" s="167">
        <f t="shared" si="15"/>
        <v>15.917999999999999</v>
      </c>
      <c r="H1000" s="169">
        <f>ROUND(G1000*'2-Calculator'!$C$27,2)</f>
        <v>85798.02</v>
      </c>
      <c r="I1000" s="170" t="s">
        <v>18</v>
      </c>
      <c r="J1000" s="170" t="s">
        <v>18</v>
      </c>
      <c r="K1000" s="171" t="s">
        <v>1046</v>
      </c>
      <c r="L1000" s="172" t="s">
        <v>1046</v>
      </c>
      <c r="M1000" s="161"/>
      <c r="O1000" s="149"/>
      <c r="P1000" s="149"/>
    </row>
    <row r="1001" spans="1:16">
      <c r="A1001" s="173" t="s">
        <v>1086</v>
      </c>
      <c r="B1001" s="174" t="s">
        <v>1796</v>
      </c>
      <c r="C1001" s="175">
        <v>12.38</v>
      </c>
      <c r="D1001" s="176">
        <v>0.62819999999999998</v>
      </c>
      <c r="E1001" s="177">
        <v>0.76359999999999995</v>
      </c>
      <c r="F1001" s="178">
        <v>1.5</v>
      </c>
      <c r="G1001" s="156">
        <f t="shared" si="15"/>
        <v>1.1454</v>
      </c>
      <c r="H1001" s="157">
        <f>ROUND(G1001*'2-Calculator'!$C$27,2)</f>
        <v>6173.71</v>
      </c>
      <c r="I1001" s="179" t="s">
        <v>18</v>
      </c>
      <c r="J1001" s="179" t="s">
        <v>18</v>
      </c>
      <c r="K1001" s="180" t="s">
        <v>1046</v>
      </c>
      <c r="L1001" s="181" t="s">
        <v>1046</v>
      </c>
      <c r="M1001" s="161"/>
      <c r="O1001" s="149"/>
      <c r="P1001" s="149"/>
    </row>
    <row r="1002" spans="1:16">
      <c r="A1002" s="150" t="s">
        <v>1087</v>
      </c>
      <c r="B1002" s="151" t="s">
        <v>1796</v>
      </c>
      <c r="C1002" s="152">
        <v>30.52</v>
      </c>
      <c r="D1002" s="153">
        <v>3.6318000000000001</v>
      </c>
      <c r="E1002" s="154">
        <v>4.4142999999999999</v>
      </c>
      <c r="F1002" s="155">
        <v>1.5</v>
      </c>
      <c r="G1002" s="156">
        <f t="shared" si="15"/>
        <v>6.6215000000000002</v>
      </c>
      <c r="H1002" s="157">
        <f>ROUND(G1002*'2-Calculator'!$C$27,2)</f>
        <v>35689.89</v>
      </c>
      <c r="I1002" s="158" t="s">
        <v>18</v>
      </c>
      <c r="J1002" s="158" t="s">
        <v>18</v>
      </c>
      <c r="K1002" s="159" t="s">
        <v>1046</v>
      </c>
      <c r="L1002" s="160" t="s">
        <v>1046</v>
      </c>
      <c r="M1002" s="161"/>
      <c r="O1002" s="149"/>
      <c r="P1002" s="149"/>
    </row>
    <row r="1003" spans="1:16">
      <c r="A1003" s="150" t="s">
        <v>1088</v>
      </c>
      <c r="B1003" s="151" t="s">
        <v>1796</v>
      </c>
      <c r="C1003" s="152">
        <v>41.68</v>
      </c>
      <c r="D1003" s="153">
        <v>5.4154999999999998</v>
      </c>
      <c r="E1003" s="154">
        <v>6.5823999999999998</v>
      </c>
      <c r="F1003" s="155">
        <v>1.5</v>
      </c>
      <c r="G1003" s="156">
        <f t="shared" si="15"/>
        <v>9.8735999999999997</v>
      </c>
      <c r="H1003" s="157">
        <f>ROUND(G1003*'2-Calculator'!$C$27,2)</f>
        <v>53218.7</v>
      </c>
      <c r="I1003" s="158" t="s">
        <v>18</v>
      </c>
      <c r="J1003" s="158" t="s">
        <v>18</v>
      </c>
      <c r="K1003" s="159" t="s">
        <v>1046</v>
      </c>
      <c r="L1003" s="160" t="s">
        <v>1046</v>
      </c>
      <c r="M1003" s="161"/>
      <c r="O1003" s="149"/>
      <c r="P1003" s="149"/>
    </row>
    <row r="1004" spans="1:16">
      <c r="A1004" s="163" t="s">
        <v>1089</v>
      </c>
      <c r="B1004" s="164" t="s">
        <v>1796</v>
      </c>
      <c r="C1004" s="165">
        <v>56.33</v>
      </c>
      <c r="D1004" s="166">
        <v>6.5094000000000003</v>
      </c>
      <c r="E1004" s="167">
        <v>7.9119999999999999</v>
      </c>
      <c r="F1004" s="168">
        <v>1.5</v>
      </c>
      <c r="G1004" s="167">
        <f t="shared" si="15"/>
        <v>11.868</v>
      </c>
      <c r="H1004" s="169">
        <f>ROUND(G1004*'2-Calculator'!$C$27,2)</f>
        <v>63968.52</v>
      </c>
      <c r="I1004" s="170" t="s">
        <v>18</v>
      </c>
      <c r="J1004" s="170" t="s">
        <v>18</v>
      </c>
      <c r="K1004" s="171" t="s">
        <v>1046</v>
      </c>
      <c r="L1004" s="172" t="s">
        <v>1046</v>
      </c>
      <c r="M1004" s="161"/>
      <c r="O1004" s="149"/>
      <c r="P1004" s="149"/>
    </row>
    <row r="1005" spans="1:16">
      <c r="A1005" s="173" t="s">
        <v>1090</v>
      </c>
      <c r="B1005" s="174" t="s">
        <v>1797</v>
      </c>
      <c r="C1005" s="175">
        <v>23</v>
      </c>
      <c r="D1005" s="176">
        <v>4.5201000000000002</v>
      </c>
      <c r="E1005" s="177">
        <v>5.4939999999999998</v>
      </c>
      <c r="F1005" s="178">
        <v>1.5</v>
      </c>
      <c r="G1005" s="156">
        <f t="shared" si="15"/>
        <v>8.2409999999999997</v>
      </c>
      <c r="H1005" s="157">
        <f>ROUND(G1005*'2-Calculator'!$C$27,2)</f>
        <v>44418.99</v>
      </c>
      <c r="I1005" s="179" t="s">
        <v>18</v>
      </c>
      <c r="J1005" s="179" t="s">
        <v>18</v>
      </c>
      <c r="K1005" s="180" t="s">
        <v>1046</v>
      </c>
      <c r="L1005" s="181" t="s">
        <v>1046</v>
      </c>
      <c r="M1005" s="161"/>
      <c r="O1005" s="149"/>
      <c r="P1005" s="149"/>
    </row>
    <row r="1006" spans="1:16">
      <c r="A1006" s="150" t="s">
        <v>1091</v>
      </c>
      <c r="B1006" s="151" t="s">
        <v>1797</v>
      </c>
      <c r="C1006" s="152">
        <v>23.4</v>
      </c>
      <c r="D1006" s="153">
        <v>4.5201000000000002</v>
      </c>
      <c r="E1006" s="154">
        <v>5.4939999999999998</v>
      </c>
      <c r="F1006" s="155">
        <v>1.5</v>
      </c>
      <c r="G1006" s="156">
        <f t="shared" si="15"/>
        <v>8.2409999999999997</v>
      </c>
      <c r="H1006" s="157">
        <f>ROUND(G1006*'2-Calculator'!$C$27,2)</f>
        <v>44418.99</v>
      </c>
      <c r="I1006" s="158" t="s">
        <v>18</v>
      </c>
      <c r="J1006" s="158" t="s">
        <v>18</v>
      </c>
      <c r="K1006" s="159" t="s">
        <v>1046</v>
      </c>
      <c r="L1006" s="160" t="s">
        <v>1046</v>
      </c>
      <c r="M1006" s="161"/>
      <c r="O1006" s="149"/>
      <c r="P1006" s="149"/>
    </row>
    <row r="1007" spans="1:16">
      <c r="A1007" s="150" t="s">
        <v>1092</v>
      </c>
      <c r="B1007" s="151" t="s">
        <v>1797</v>
      </c>
      <c r="C1007" s="152">
        <v>38.26</v>
      </c>
      <c r="D1007" s="153">
        <v>7.5591999999999997</v>
      </c>
      <c r="E1007" s="154">
        <v>9.1880000000000006</v>
      </c>
      <c r="F1007" s="155">
        <v>1.5</v>
      </c>
      <c r="G1007" s="156">
        <f t="shared" si="15"/>
        <v>13.782</v>
      </c>
      <c r="H1007" s="157">
        <f>ROUND(G1007*'2-Calculator'!$C$27,2)</f>
        <v>74284.98</v>
      </c>
      <c r="I1007" s="158" t="s">
        <v>18</v>
      </c>
      <c r="J1007" s="158" t="s">
        <v>18</v>
      </c>
      <c r="K1007" s="159" t="s">
        <v>1046</v>
      </c>
      <c r="L1007" s="160" t="s">
        <v>1046</v>
      </c>
      <c r="M1007" s="161"/>
      <c r="O1007" s="149"/>
      <c r="P1007" s="149"/>
    </row>
    <row r="1008" spans="1:16">
      <c r="A1008" s="163" t="s">
        <v>1093</v>
      </c>
      <c r="B1008" s="164" t="s">
        <v>1797</v>
      </c>
      <c r="C1008" s="165">
        <v>73.81</v>
      </c>
      <c r="D1008" s="166">
        <v>14.8263</v>
      </c>
      <c r="E1008" s="167">
        <v>18.020900000000001</v>
      </c>
      <c r="F1008" s="168">
        <v>1.5</v>
      </c>
      <c r="G1008" s="167">
        <f t="shared" si="15"/>
        <v>27.031400000000001</v>
      </c>
      <c r="H1008" s="169">
        <f>ROUND(G1008*'2-Calculator'!$C$27,2)</f>
        <v>145699.25</v>
      </c>
      <c r="I1008" s="170" t="s">
        <v>18</v>
      </c>
      <c r="J1008" s="170" t="s">
        <v>18</v>
      </c>
      <c r="K1008" s="171" t="s">
        <v>1046</v>
      </c>
      <c r="L1008" s="172" t="s">
        <v>1046</v>
      </c>
      <c r="M1008" s="161"/>
      <c r="O1008" s="149"/>
      <c r="P1008" s="149"/>
    </row>
    <row r="1009" spans="1:16">
      <c r="A1009" s="173" t="s">
        <v>1094</v>
      </c>
      <c r="B1009" s="174" t="s">
        <v>1798</v>
      </c>
      <c r="C1009" s="175">
        <v>13.71</v>
      </c>
      <c r="D1009" s="176">
        <v>1.1924999999999999</v>
      </c>
      <c r="E1009" s="177">
        <v>1.4494</v>
      </c>
      <c r="F1009" s="178">
        <v>1.5</v>
      </c>
      <c r="G1009" s="156">
        <f t="shared" si="15"/>
        <v>2.1741000000000001</v>
      </c>
      <c r="H1009" s="157">
        <f>ROUND(G1009*'2-Calculator'!$C$27,2)</f>
        <v>11718.4</v>
      </c>
      <c r="I1009" s="179" t="s">
        <v>18</v>
      </c>
      <c r="J1009" s="179" t="s">
        <v>18</v>
      </c>
      <c r="K1009" s="180" t="s">
        <v>1046</v>
      </c>
      <c r="L1009" s="181" t="s">
        <v>1046</v>
      </c>
      <c r="M1009" s="161"/>
      <c r="O1009" s="149"/>
      <c r="P1009" s="149"/>
    </row>
    <row r="1010" spans="1:16">
      <c r="A1010" s="150" t="s">
        <v>1095</v>
      </c>
      <c r="B1010" s="151" t="s">
        <v>1798</v>
      </c>
      <c r="C1010" s="152">
        <v>22.44</v>
      </c>
      <c r="D1010" s="153">
        <v>2.4824000000000002</v>
      </c>
      <c r="E1010" s="154">
        <v>3.0173000000000001</v>
      </c>
      <c r="F1010" s="155">
        <v>1.5</v>
      </c>
      <c r="G1010" s="156">
        <f t="shared" si="15"/>
        <v>4.5259999999999998</v>
      </c>
      <c r="H1010" s="157">
        <f>ROUND(G1010*'2-Calculator'!$C$27,2)</f>
        <v>24395.14</v>
      </c>
      <c r="I1010" s="158" t="s">
        <v>18</v>
      </c>
      <c r="J1010" s="158" t="s">
        <v>18</v>
      </c>
      <c r="K1010" s="159" t="s">
        <v>1046</v>
      </c>
      <c r="L1010" s="160" t="s">
        <v>1046</v>
      </c>
      <c r="M1010" s="161"/>
      <c r="O1010" s="149"/>
      <c r="P1010" s="149"/>
    </row>
    <row r="1011" spans="1:16">
      <c r="A1011" s="150" t="s">
        <v>1096</v>
      </c>
      <c r="B1011" s="151" t="s">
        <v>1798</v>
      </c>
      <c r="C1011" s="152">
        <v>35.93</v>
      </c>
      <c r="D1011" s="153">
        <v>4.2199</v>
      </c>
      <c r="E1011" s="154">
        <v>5.1292</v>
      </c>
      <c r="F1011" s="155">
        <v>1.5</v>
      </c>
      <c r="G1011" s="156">
        <f t="shared" si="15"/>
        <v>7.6938000000000004</v>
      </c>
      <c r="H1011" s="157">
        <f>ROUND(G1011*'2-Calculator'!$C$27,2)</f>
        <v>41469.58</v>
      </c>
      <c r="I1011" s="158" t="s">
        <v>18</v>
      </c>
      <c r="J1011" s="158" t="s">
        <v>18</v>
      </c>
      <c r="K1011" s="159" t="s">
        <v>1046</v>
      </c>
      <c r="L1011" s="160" t="s">
        <v>1046</v>
      </c>
      <c r="M1011" s="161"/>
      <c r="O1011" s="149"/>
      <c r="P1011" s="149"/>
    </row>
    <row r="1012" spans="1:16">
      <c r="A1012" s="163" t="s">
        <v>1097</v>
      </c>
      <c r="B1012" s="164" t="s">
        <v>1798</v>
      </c>
      <c r="C1012" s="165">
        <v>47.04</v>
      </c>
      <c r="D1012" s="166">
        <v>6.7613000000000003</v>
      </c>
      <c r="E1012" s="167">
        <v>8.2181999999999995</v>
      </c>
      <c r="F1012" s="168">
        <v>1.5</v>
      </c>
      <c r="G1012" s="167">
        <f t="shared" si="15"/>
        <v>12.327299999999999</v>
      </c>
      <c r="H1012" s="169">
        <f>ROUND(G1012*'2-Calculator'!$C$27,2)</f>
        <v>66444.149999999994</v>
      </c>
      <c r="I1012" s="170" t="s">
        <v>18</v>
      </c>
      <c r="J1012" s="170" t="s">
        <v>18</v>
      </c>
      <c r="K1012" s="171" t="s">
        <v>1046</v>
      </c>
      <c r="L1012" s="172" t="s">
        <v>1046</v>
      </c>
      <c r="M1012" s="161"/>
      <c r="O1012" s="149"/>
      <c r="P1012" s="149"/>
    </row>
    <row r="1013" spans="1:16">
      <c r="A1013" s="173" t="s">
        <v>1098</v>
      </c>
      <c r="B1013" s="174" t="s">
        <v>1799</v>
      </c>
      <c r="C1013" s="175">
        <v>18.47</v>
      </c>
      <c r="D1013" s="176">
        <v>2.2069000000000001</v>
      </c>
      <c r="E1013" s="177">
        <v>2.6823999999999999</v>
      </c>
      <c r="F1013" s="178">
        <v>1.5</v>
      </c>
      <c r="G1013" s="156">
        <f t="shared" si="15"/>
        <v>4.0236000000000001</v>
      </c>
      <c r="H1013" s="157">
        <f>ROUND(G1013*'2-Calculator'!$C$27,2)</f>
        <v>21687.200000000001</v>
      </c>
      <c r="I1013" s="179" t="s">
        <v>18</v>
      </c>
      <c r="J1013" s="179" t="s">
        <v>18</v>
      </c>
      <c r="K1013" s="180" t="s">
        <v>1046</v>
      </c>
      <c r="L1013" s="181" t="s">
        <v>1046</v>
      </c>
      <c r="M1013" s="161"/>
      <c r="O1013" s="149"/>
      <c r="P1013" s="149"/>
    </row>
    <row r="1014" spans="1:16">
      <c r="A1014" s="150" t="s">
        <v>1099</v>
      </c>
      <c r="B1014" s="151" t="s">
        <v>1799</v>
      </c>
      <c r="C1014" s="152">
        <v>26.18</v>
      </c>
      <c r="D1014" s="153">
        <v>3.3841000000000001</v>
      </c>
      <c r="E1014" s="154">
        <v>4.1132999999999997</v>
      </c>
      <c r="F1014" s="155">
        <v>1.5</v>
      </c>
      <c r="G1014" s="156">
        <f t="shared" si="15"/>
        <v>6.17</v>
      </c>
      <c r="H1014" s="157">
        <f>ROUND(G1014*'2-Calculator'!$C$27,2)</f>
        <v>33256.300000000003</v>
      </c>
      <c r="I1014" s="158" t="s">
        <v>18</v>
      </c>
      <c r="J1014" s="158" t="s">
        <v>18</v>
      </c>
      <c r="K1014" s="159" t="s">
        <v>1046</v>
      </c>
      <c r="L1014" s="160" t="s">
        <v>1046</v>
      </c>
      <c r="M1014" s="161"/>
      <c r="O1014" s="149"/>
      <c r="P1014" s="149"/>
    </row>
    <row r="1015" spans="1:16">
      <c r="A1015" s="150" t="s">
        <v>1100</v>
      </c>
      <c r="B1015" s="151" t="s">
        <v>1799</v>
      </c>
      <c r="C1015" s="152">
        <v>33.72</v>
      </c>
      <c r="D1015" s="153">
        <v>4.4387999999999996</v>
      </c>
      <c r="E1015" s="154">
        <v>5.3952</v>
      </c>
      <c r="F1015" s="155">
        <v>1.5</v>
      </c>
      <c r="G1015" s="156">
        <f t="shared" si="15"/>
        <v>8.0928000000000004</v>
      </c>
      <c r="H1015" s="157">
        <f>ROUND(G1015*'2-Calculator'!$C$27,2)</f>
        <v>43620.19</v>
      </c>
      <c r="I1015" s="158" t="s">
        <v>18</v>
      </c>
      <c r="J1015" s="158" t="s">
        <v>18</v>
      </c>
      <c r="K1015" s="159" t="s">
        <v>1046</v>
      </c>
      <c r="L1015" s="160" t="s">
        <v>1046</v>
      </c>
      <c r="M1015" s="161"/>
      <c r="O1015" s="149"/>
      <c r="P1015" s="149"/>
    </row>
    <row r="1016" spans="1:16">
      <c r="A1016" s="163" t="s">
        <v>1101</v>
      </c>
      <c r="B1016" s="164" t="s">
        <v>1799</v>
      </c>
      <c r="C1016" s="165">
        <v>44.38</v>
      </c>
      <c r="D1016" s="166">
        <v>6.1835000000000004</v>
      </c>
      <c r="E1016" s="167">
        <v>7.5159000000000002</v>
      </c>
      <c r="F1016" s="168">
        <v>1.5</v>
      </c>
      <c r="G1016" s="167">
        <f t="shared" si="15"/>
        <v>11.273899999999999</v>
      </c>
      <c r="H1016" s="169">
        <f>ROUND(G1016*'2-Calculator'!$C$27,2)</f>
        <v>60766.32</v>
      </c>
      <c r="I1016" s="170" t="s">
        <v>18</v>
      </c>
      <c r="J1016" s="170" t="s">
        <v>18</v>
      </c>
      <c r="K1016" s="171" t="s">
        <v>1046</v>
      </c>
      <c r="L1016" s="172" t="s">
        <v>1046</v>
      </c>
      <c r="M1016" s="161"/>
      <c r="O1016" s="149"/>
      <c r="P1016" s="149"/>
    </row>
    <row r="1017" spans="1:16">
      <c r="A1017" s="173" t="s">
        <v>1102</v>
      </c>
      <c r="B1017" s="174" t="s">
        <v>1800</v>
      </c>
      <c r="C1017" s="175">
        <v>13.83</v>
      </c>
      <c r="D1017" s="176">
        <v>1.4206000000000001</v>
      </c>
      <c r="E1017" s="177">
        <v>1.7266999999999999</v>
      </c>
      <c r="F1017" s="178">
        <v>1.5</v>
      </c>
      <c r="G1017" s="156">
        <f t="shared" si="15"/>
        <v>2.5901000000000001</v>
      </c>
      <c r="H1017" s="157">
        <f>ROUND(G1017*'2-Calculator'!$C$27,2)</f>
        <v>13960.64</v>
      </c>
      <c r="I1017" s="179" t="s">
        <v>18</v>
      </c>
      <c r="J1017" s="179" t="s">
        <v>18</v>
      </c>
      <c r="K1017" s="180" t="s">
        <v>1046</v>
      </c>
      <c r="L1017" s="181" t="s">
        <v>1046</v>
      </c>
      <c r="M1017" s="161"/>
      <c r="O1017" s="149"/>
      <c r="P1017" s="149"/>
    </row>
    <row r="1018" spans="1:16">
      <c r="A1018" s="150" t="s">
        <v>1103</v>
      </c>
      <c r="B1018" s="151" t="s">
        <v>1800</v>
      </c>
      <c r="C1018" s="152">
        <v>22.89</v>
      </c>
      <c r="D1018" s="153">
        <v>2.5829</v>
      </c>
      <c r="E1018" s="154">
        <v>3.1394000000000002</v>
      </c>
      <c r="F1018" s="155">
        <v>1.5</v>
      </c>
      <c r="G1018" s="156">
        <f t="shared" si="15"/>
        <v>4.7091000000000003</v>
      </c>
      <c r="H1018" s="157">
        <f>ROUND(G1018*'2-Calculator'!$C$27,2)</f>
        <v>25382.05</v>
      </c>
      <c r="I1018" s="158" t="s">
        <v>18</v>
      </c>
      <c r="J1018" s="158" t="s">
        <v>18</v>
      </c>
      <c r="K1018" s="159" t="s">
        <v>1046</v>
      </c>
      <c r="L1018" s="160" t="s">
        <v>1046</v>
      </c>
      <c r="M1018" s="161"/>
      <c r="O1018" s="149"/>
      <c r="P1018" s="149"/>
    </row>
    <row r="1019" spans="1:16">
      <c r="A1019" s="150" t="s">
        <v>1104</v>
      </c>
      <c r="B1019" s="151" t="s">
        <v>1800</v>
      </c>
      <c r="C1019" s="152">
        <v>33.729999999999997</v>
      </c>
      <c r="D1019" s="153">
        <v>4.2798999999999996</v>
      </c>
      <c r="E1019" s="154">
        <v>5.2020999999999997</v>
      </c>
      <c r="F1019" s="155">
        <v>1.5</v>
      </c>
      <c r="G1019" s="156">
        <f t="shared" si="15"/>
        <v>7.8032000000000004</v>
      </c>
      <c r="H1019" s="157">
        <f>ROUND(G1019*'2-Calculator'!$C$27,2)</f>
        <v>42059.25</v>
      </c>
      <c r="I1019" s="158" t="s">
        <v>18</v>
      </c>
      <c r="J1019" s="158" t="s">
        <v>18</v>
      </c>
      <c r="K1019" s="159" t="s">
        <v>1046</v>
      </c>
      <c r="L1019" s="160" t="s">
        <v>1046</v>
      </c>
      <c r="M1019" s="161"/>
      <c r="O1019" s="149"/>
      <c r="P1019" s="149"/>
    </row>
    <row r="1020" spans="1:16">
      <c r="A1020" s="163" t="s">
        <v>1105</v>
      </c>
      <c r="B1020" s="164" t="s">
        <v>1800</v>
      </c>
      <c r="C1020" s="165">
        <v>35.71</v>
      </c>
      <c r="D1020" s="166">
        <v>6.3754</v>
      </c>
      <c r="E1020" s="167">
        <v>7.7491000000000003</v>
      </c>
      <c r="F1020" s="168">
        <v>1.5</v>
      </c>
      <c r="G1020" s="167">
        <f t="shared" si="15"/>
        <v>11.623699999999999</v>
      </c>
      <c r="H1020" s="169">
        <f>ROUND(G1020*'2-Calculator'!$C$27,2)</f>
        <v>62651.74</v>
      </c>
      <c r="I1020" s="170" t="s">
        <v>18</v>
      </c>
      <c r="J1020" s="170" t="s">
        <v>18</v>
      </c>
      <c r="K1020" s="171" t="s">
        <v>1046</v>
      </c>
      <c r="L1020" s="172" t="s">
        <v>1046</v>
      </c>
      <c r="M1020" s="161"/>
      <c r="O1020" s="149"/>
      <c r="P1020" s="149"/>
    </row>
    <row r="1021" spans="1:16">
      <c r="A1021" s="173" t="s">
        <v>1106</v>
      </c>
      <c r="B1021" s="174" t="s">
        <v>1801</v>
      </c>
      <c r="C1021" s="175">
        <v>10.68</v>
      </c>
      <c r="D1021" s="176">
        <v>0.86570000000000003</v>
      </c>
      <c r="E1021" s="177">
        <v>1.0522</v>
      </c>
      <c r="F1021" s="178">
        <v>1.5</v>
      </c>
      <c r="G1021" s="156">
        <f t="shared" si="15"/>
        <v>1.5783</v>
      </c>
      <c r="H1021" s="157">
        <f>ROUND(G1021*'2-Calculator'!$C$27,2)</f>
        <v>8507.0400000000009</v>
      </c>
      <c r="I1021" s="179" t="s">
        <v>18</v>
      </c>
      <c r="J1021" s="179" t="s">
        <v>18</v>
      </c>
      <c r="K1021" s="180" t="s">
        <v>1046</v>
      </c>
      <c r="L1021" s="181" t="s">
        <v>1046</v>
      </c>
      <c r="M1021" s="161"/>
      <c r="O1021" s="149"/>
      <c r="P1021" s="149"/>
    </row>
    <row r="1022" spans="1:16">
      <c r="A1022" s="150" t="s">
        <v>1107</v>
      </c>
      <c r="B1022" s="151" t="s">
        <v>1801</v>
      </c>
      <c r="C1022" s="152">
        <v>18.89</v>
      </c>
      <c r="D1022" s="153">
        <v>2.0655000000000001</v>
      </c>
      <c r="E1022" s="154">
        <v>2.5106000000000002</v>
      </c>
      <c r="F1022" s="155">
        <v>1.5</v>
      </c>
      <c r="G1022" s="156">
        <f t="shared" si="15"/>
        <v>3.7658999999999998</v>
      </c>
      <c r="H1022" s="157">
        <f>ROUND(G1022*'2-Calculator'!$C$27,2)</f>
        <v>20298.2</v>
      </c>
      <c r="I1022" s="158" t="s">
        <v>18</v>
      </c>
      <c r="J1022" s="158" t="s">
        <v>18</v>
      </c>
      <c r="K1022" s="159" t="s">
        <v>1046</v>
      </c>
      <c r="L1022" s="160" t="s">
        <v>1046</v>
      </c>
      <c r="M1022" s="161"/>
      <c r="O1022" s="149"/>
      <c r="P1022" s="149"/>
    </row>
    <row r="1023" spans="1:16">
      <c r="A1023" s="150" t="s">
        <v>1108</v>
      </c>
      <c r="B1023" s="151" t="s">
        <v>1801</v>
      </c>
      <c r="C1023" s="152">
        <v>31.58</v>
      </c>
      <c r="D1023" s="153">
        <v>3.694</v>
      </c>
      <c r="E1023" s="154">
        <v>4.4898999999999996</v>
      </c>
      <c r="F1023" s="155">
        <v>1.5</v>
      </c>
      <c r="G1023" s="156">
        <f t="shared" si="15"/>
        <v>6.7348999999999997</v>
      </c>
      <c r="H1023" s="157">
        <f>ROUND(G1023*'2-Calculator'!$C$27,2)</f>
        <v>36301.11</v>
      </c>
      <c r="I1023" s="158" t="s">
        <v>18</v>
      </c>
      <c r="J1023" s="158" t="s">
        <v>18</v>
      </c>
      <c r="K1023" s="159" t="s">
        <v>1046</v>
      </c>
      <c r="L1023" s="160" t="s">
        <v>1046</v>
      </c>
      <c r="M1023" s="161"/>
      <c r="O1023" s="149"/>
      <c r="P1023" s="149"/>
    </row>
    <row r="1024" spans="1:16">
      <c r="A1024" s="163" t="s">
        <v>1109</v>
      </c>
      <c r="B1024" s="164" t="s">
        <v>1801</v>
      </c>
      <c r="C1024" s="165">
        <v>39.5</v>
      </c>
      <c r="D1024" s="166">
        <v>4.3635000000000002</v>
      </c>
      <c r="E1024" s="167">
        <v>5.3037000000000001</v>
      </c>
      <c r="F1024" s="168">
        <v>1.5</v>
      </c>
      <c r="G1024" s="167">
        <f t="shared" si="15"/>
        <v>7.9555999999999996</v>
      </c>
      <c r="H1024" s="169">
        <f>ROUND(G1024*'2-Calculator'!$C$27,2)</f>
        <v>42880.68</v>
      </c>
      <c r="I1024" s="170" t="s">
        <v>18</v>
      </c>
      <c r="J1024" s="170" t="s">
        <v>18</v>
      </c>
      <c r="K1024" s="171" t="s">
        <v>1046</v>
      </c>
      <c r="L1024" s="172" t="s">
        <v>1046</v>
      </c>
      <c r="M1024" s="161"/>
      <c r="O1024" s="149"/>
      <c r="P1024" s="149"/>
    </row>
    <row r="1025" spans="1:16">
      <c r="A1025" s="173" t="s">
        <v>1110</v>
      </c>
      <c r="B1025" s="174" t="s">
        <v>1802</v>
      </c>
      <c r="C1025" s="175">
        <v>5.95</v>
      </c>
      <c r="D1025" s="176">
        <v>0.41420000000000001</v>
      </c>
      <c r="E1025" s="177">
        <v>0.50339999999999996</v>
      </c>
      <c r="F1025" s="178">
        <v>1.5</v>
      </c>
      <c r="G1025" s="156">
        <f t="shared" si="15"/>
        <v>0.75509999999999999</v>
      </c>
      <c r="H1025" s="157">
        <f>ROUND(G1025*'2-Calculator'!$C$27,2)</f>
        <v>4069.99</v>
      </c>
      <c r="I1025" s="179" t="s">
        <v>18</v>
      </c>
      <c r="J1025" s="179" t="s">
        <v>18</v>
      </c>
      <c r="K1025" s="180" t="s">
        <v>1046</v>
      </c>
      <c r="L1025" s="181" t="s">
        <v>1046</v>
      </c>
      <c r="M1025" s="161"/>
      <c r="O1025" s="149"/>
      <c r="P1025" s="149"/>
    </row>
    <row r="1026" spans="1:16">
      <c r="A1026" s="150" t="s">
        <v>1111</v>
      </c>
      <c r="B1026" s="151" t="s">
        <v>1802</v>
      </c>
      <c r="C1026" s="152">
        <v>13.82</v>
      </c>
      <c r="D1026" s="153">
        <v>1.3455999999999999</v>
      </c>
      <c r="E1026" s="154">
        <v>1.6355</v>
      </c>
      <c r="F1026" s="155">
        <v>1.5</v>
      </c>
      <c r="G1026" s="156">
        <f t="shared" si="15"/>
        <v>2.4533</v>
      </c>
      <c r="H1026" s="157">
        <f>ROUND(G1026*'2-Calculator'!$C$27,2)</f>
        <v>13223.29</v>
      </c>
      <c r="I1026" s="158" t="s">
        <v>18</v>
      </c>
      <c r="J1026" s="158" t="s">
        <v>18</v>
      </c>
      <c r="K1026" s="159" t="s">
        <v>1046</v>
      </c>
      <c r="L1026" s="160" t="s">
        <v>1046</v>
      </c>
      <c r="M1026" s="161"/>
      <c r="O1026" s="149"/>
      <c r="P1026" s="149"/>
    </row>
    <row r="1027" spans="1:16">
      <c r="A1027" s="150" t="s">
        <v>1112</v>
      </c>
      <c r="B1027" s="151" t="s">
        <v>1802</v>
      </c>
      <c r="C1027" s="152">
        <v>24.46</v>
      </c>
      <c r="D1027" s="153">
        <v>3.1463000000000001</v>
      </c>
      <c r="E1027" s="154">
        <v>3.8241999999999998</v>
      </c>
      <c r="F1027" s="155">
        <v>1.5</v>
      </c>
      <c r="G1027" s="156">
        <f t="shared" si="15"/>
        <v>5.7363</v>
      </c>
      <c r="H1027" s="157">
        <f>ROUND(G1027*'2-Calculator'!$C$27,2)</f>
        <v>30918.66</v>
      </c>
      <c r="I1027" s="158" t="s">
        <v>18</v>
      </c>
      <c r="J1027" s="158" t="s">
        <v>18</v>
      </c>
      <c r="K1027" s="159" t="s">
        <v>1046</v>
      </c>
      <c r="L1027" s="160" t="s">
        <v>1046</v>
      </c>
      <c r="M1027" s="161"/>
      <c r="O1027" s="149"/>
      <c r="P1027" s="149"/>
    </row>
    <row r="1028" spans="1:16">
      <c r="A1028" s="163" t="s">
        <v>1113</v>
      </c>
      <c r="B1028" s="164" t="s">
        <v>1802</v>
      </c>
      <c r="C1028" s="165">
        <v>29.46</v>
      </c>
      <c r="D1028" s="166">
        <v>4.7302</v>
      </c>
      <c r="E1028" s="167">
        <v>5.7493999999999996</v>
      </c>
      <c r="F1028" s="168">
        <v>1.5</v>
      </c>
      <c r="G1028" s="167">
        <f t="shared" si="15"/>
        <v>8.6241000000000003</v>
      </c>
      <c r="H1028" s="169">
        <f>ROUND(G1028*'2-Calculator'!$C$27,2)</f>
        <v>46483.9</v>
      </c>
      <c r="I1028" s="170" t="s">
        <v>18</v>
      </c>
      <c r="J1028" s="170" t="s">
        <v>18</v>
      </c>
      <c r="K1028" s="171" t="s">
        <v>1046</v>
      </c>
      <c r="L1028" s="172" t="s">
        <v>1046</v>
      </c>
      <c r="M1028" s="161"/>
      <c r="O1028" s="149"/>
      <c r="P1028" s="149"/>
    </row>
    <row r="1029" spans="1:16">
      <c r="A1029" s="173" t="s">
        <v>1114</v>
      </c>
      <c r="B1029" s="174" t="s">
        <v>1803</v>
      </c>
      <c r="C1029" s="175">
        <v>11.5</v>
      </c>
      <c r="D1029" s="176">
        <v>1.3851</v>
      </c>
      <c r="E1029" s="177">
        <v>1.6835</v>
      </c>
      <c r="F1029" s="178">
        <v>1.5</v>
      </c>
      <c r="G1029" s="156">
        <f t="shared" si="15"/>
        <v>2.5253000000000001</v>
      </c>
      <c r="H1029" s="157">
        <f>ROUND(G1029*'2-Calculator'!$C$27,2)</f>
        <v>13611.37</v>
      </c>
      <c r="I1029" s="179" t="s">
        <v>18</v>
      </c>
      <c r="J1029" s="179" t="s">
        <v>18</v>
      </c>
      <c r="K1029" s="180" t="s">
        <v>1046</v>
      </c>
      <c r="L1029" s="181" t="s">
        <v>1046</v>
      </c>
      <c r="M1029" s="161"/>
      <c r="O1029" s="149"/>
      <c r="P1029" s="149"/>
    </row>
    <row r="1030" spans="1:16">
      <c r="A1030" s="150" t="s">
        <v>1115</v>
      </c>
      <c r="B1030" s="151" t="s">
        <v>1803</v>
      </c>
      <c r="C1030" s="152">
        <v>16.510000000000002</v>
      </c>
      <c r="D1030" s="153">
        <v>2.0543999999999998</v>
      </c>
      <c r="E1030" s="154">
        <v>2.4971000000000001</v>
      </c>
      <c r="F1030" s="155">
        <v>1.5</v>
      </c>
      <c r="G1030" s="156">
        <f t="shared" si="15"/>
        <v>3.7456999999999998</v>
      </c>
      <c r="H1030" s="157">
        <f>ROUND(G1030*'2-Calculator'!$C$27,2)</f>
        <v>20189.32</v>
      </c>
      <c r="I1030" s="158" t="s">
        <v>18</v>
      </c>
      <c r="J1030" s="158" t="s">
        <v>18</v>
      </c>
      <c r="K1030" s="159" t="s">
        <v>1046</v>
      </c>
      <c r="L1030" s="160" t="s">
        <v>1046</v>
      </c>
      <c r="M1030" s="161"/>
      <c r="O1030" s="149"/>
      <c r="P1030" s="149"/>
    </row>
    <row r="1031" spans="1:16">
      <c r="A1031" s="150" t="s">
        <v>1116</v>
      </c>
      <c r="B1031" s="151" t="s">
        <v>1803</v>
      </c>
      <c r="C1031" s="152">
        <v>19.309999999999999</v>
      </c>
      <c r="D1031" s="153">
        <v>2.4491999999999998</v>
      </c>
      <c r="E1031" s="154">
        <v>2.9769000000000001</v>
      </c>
      <c r="F1031" s="155">
        <v>1.5</v>
      </c>
      <c r="G1031" s="156">
        <f t="shared" si="15"/>
        <v>4.4653999999999998</v>
      </c>
      <c r="H1031" s="157">
        <f>ROUND(G1031*'2-Calculator'!$C$27,2)</f>
        <v>24068.51</v>
      </c>
      <c r="I1031" s="158" t="s">
        <v>18</v>
      </c>
      <c r="J1031" s="158" t="s">
        <v>18</v>
      </c>
      <c r="K1031" s="159" t="s">
        <v>1046</v>
      </c>
      <c r="L1031" s="160" t="s">
        <v>1046</v>
      </c>
      <c r="M1031" s="161"/>
      <c r="O1031" s="149"/>
      <c r="P1031" s="149"/>
    </row>
    <row r="1032" spans="1:16">
      <c r="A1032" s="163" t="s">
        <v>1117</v>
      </c>
      <c r="B1032" s="164" t="s">
        <v>1803</v>
      </c>
      <c r="C1032" s="165">
        <v>26.58</v>
      </c>
      <c r="D1032" s="166">
        <v>4.4435000000000002</v>
      </c>
      <c r="E1032" s="167">
        <v>5.4009</v>
      </c>
      <c r="F1032" s="168">
        <v>1.5</v>
      </c>
      <c r="G1032" s="167">
        <f t="shared" si="15"/>
        <v>8.1013999999999999</v>
      </c>
      <c r="H1032" s="169">
        <f>ROUND(G1032*'2-Calculator'!$C$27,2)</f>
        <v>43666.55</v>
      </c>
      <c r="I1032" s="170" t="s">
        <v>18</v>
      </c>
      <c r="J1032" s="170" t="s">
        <v>18</v>
      </c>
      <c r="K1032" s="171" t="s">
        <v>1046</v>
      </c>
      <c r="L1032" s="172" t="s">
        <v>1046</v>
      </c>
      <c r="M1032" s="161"/>
      <c r="O1032" s="149"/>
      <c r="P1032" s="149"/>
    </row>
    <row r="1033" spans="1:16">
      <c r="A1033" s="173" t="s">
        <v>1118</v>
      </c>
      <c r="B1033" s="174" t="s">
        <v>1804</v>
      </c>
      <c r="C1033" s="175">
        <v>8.91</v>
      </c>
      <c r="D1033" s="176">
        <v>0.84709999999999996</v>
      </c>
      <c r="E1033" s="177">
        <v>1.0296000000000001</v>
      </c>
      <c r="F1033" s="178">
        <v>1.5</v>
      </c>
      <c r="G1033" s="156">
        <f t="shared" si="15"/>
        <v>1.5444</v>
      </c>
      <c r="H1033" s="157">
        <f>ROUND(G1033*'2-Calculator'!$C$27,2)</f>
        <v>8324.32</v>
      </c>
      <c r="I1033" s="179" t="s">
        <v>18</v>
      </c>
      <c r="J1033" s="179" t="s">
        <v>18</v>
      </c>
      <c r="K1033" s="180" t="s">
        <v>1046</v>
      </c>
      <c r="L1033" s="181" t="s">
        <v>1046</v>
      </c>
      <c r="M1033" s="161"/>
      <c r="O1033" s="149"/>
      <c r="P1033" s="149"/>
    </row>
    <row r="1034" spans="1:16">
      <c r="A1034" s="150" t="s">
        <v>1119</v>
      </c>
      <c r="B1034" s="151" t="s">
        <v>1804</v>
      </c>
      <c r="C1034" s="152">
        <v>13.85</v>
      </c>
      <c r="D1034" s="153">
        <v>1.4886999999999999</v>
      </c>
      <c r="E1034" s="154">
        <v>1.8095000000000001</v>
      </c>
      <c r="F1034" s="155">
        <v>1.5</v>
      </c>
      <c r="G1034" s="156">
        <f t="shared" si="15"/>
        <v>2.7143000000000002</v>
      </c>
      <c r="H1034" s="157">
        <f>ROUND(G1034*'2-Calculator'!$C$27,2)</f>
        <v>14630.08</v>
      </c>
      <c r="I1034" s="158" t="s">
        <v>18</v>
      </c>
      <c r="J1034" s="158" t="s">
        <v>18</v>
      </c>
      <c r="K1034" s="159" t="s">
        <v>1046</v>
      </c>
      <c r="L1034" s="160" t="s">
        <v>1046</v>
      </c>
      <c r="M1034" s="161"/>
      <c r="O1034" s="149"/>
      <c r="P1034" s="149"/>
    </row>
    <row r="1035" spans="1:16">
      <c r="A1035" s="150" t="s">
        <v>1120</v>
      </c>
      <c r="B1035" s="151" t="s">
        <v>1804</v>
      </c>
      <c r="C1035" s="152">
        <v>23.65</v>
      </c>
      <c r="D1035" s="153">
        <v>3.0516000000000001</v>
      </c>
      <c r="E1035" s="154">
        <v>3.7090999999999998</v>
      </c>
      <c r="F1035" s="155">
        <v>1.5</v>
      </c>
      <c r="G1035" s="156">
        <f t="shared" si="15"/>
        <v>5.5636999999999999</v>
      </c>
      <c r="H1035" s="157">
        <f>ROUND(G1035*'2-Calculator'!$C$27,2)</f>
        <v>29988.34</v>
      </c>
      <c r="I1035" s="158" t="s">
        <v>18</v>
      </c>
      <c r="J1035" s="158" t="s">
        <v>18</v>
      </c>
      <c r="K1035" s="159" t="s">
        <v>1046</v>
      </c>
      <c r="L1035" s="160" t="s">
        <v>1046</v>
      </c>
      <c r="M1035" s="161"/>
      <c r="O1035" s="149"/>
      <c r="P1035" s="149"/>
    </row>
    <row r="1036" spans="1:16">
      <c r="A1036" s="163" t="s">
        <v>1121</v>
      </c>
      <c r="B1036" s="164" t="s">
        <v>1804</v>
      </c>
      <c r="C1036" s="165">
        <v>24</v>
      </c>
      <c r="D1036" s="166">
        <v>3.6663000000000001</v>
      </c>
      <c r="E1036" s="167">
        <v>4.4562999999999997</v>
      </c>
      <c r="F1036" s="168">
        <v>1.5</v>
      </c>
      <c r="G1036" s="167">
        <f t="shared" si="15"/>
        <v>6.6844999999999999</v>
      </c>
      <c r="H1036" s="169">
        <f>ROUND(G1036*'2-Calculator'!$C$27,2)</f>
        <v>36029.46</v>
      </c>
      <c r="I1036" s="170" t="s">
        <v>18</v>
      </c>
      <c r="J1036" s="170" t="s">
        <v>18</v>
      </c>
      <c r="K1036" s="171" t="s">
        <v>1046</v>
      </c>
      <c r="L1036" s="172" t="s">
        <v>1046</v>
      </c>
      <c r="M1036" s="161"/>
      <c r="O1036" s="149"/>
      <c r="P1036" s="149"/>
    </row>
    <row r="1037" spans="1:16">
      <c r="A1037" s="173" t="s">
        <v>1122</v>
      </c>
      <c r="B1037" s="174" t="s">
        <v>1805</v>
      </c>
      <c r="C1037" s="175">
        <v>10.85</v>
      </c>
      <c r="D1037" s="176">
        <v>1.0155000000000001</v>
      </c>
      <c r="E1037" s="177">
        <v>1.2343</v>
      </c>
      <c r="F1037" s="178">
        <v>1.5</v>
      </c>
      <c r="G1037" s="156">
        <f t="shared" si="15"/>
        <v>1.8514999999999999</v>
      </c>
      <c r="H1037" s="157">
        <f>ROUND(G1037*'2-Calculator'!$C$27,2)</f>
        <v>9979.59</v>
      </c>
      <c r="I1037" s="179" t="s">
        <v>18</v>
      </c>
      <c r="J1037" s="179" t="s">
        <v>18</v>
      </c>
      <c r="K1037" s="180" t="s">
        <v>1046</v>
      </c>
      <c r="L1037" s="181" t="s">
        <v>1046</v>
      </c>
      <c r="M1037" s="161"/>
      <c r="O1037" s="149"/>
      <c r="P1037" s="149"/>
    </row>
    <row r="1038" spans="1:16">
      <c r="A1038" s="150" t="s">
        <v>1123</v>
      </c>
      <c r="B1038" s="151" t="s">
        <v>1805</v>
      </c>
      <c r="C1038" s="152">
        <v>15.88</v>
      </c>
      <c r="D1038" s="153">
        <v>1.6934</v>
      </c>
      <c r="E1038" s="154">
        <v>2.0583</v>
      </c>
      <c r="F1038" s="155">
        <v>1.5</v>
      </c>
      <c r="G1038" s="156">
        <f t="shared" si="15"/>
        <v>3.0874999999999999</v>
      </c>
      <c r="H1038" s="157">
        <f>ROUND(G1038*'2-Calculator'!$C$27,2)</f>
        <v>16641.63</v>
      </c>
      <c r="I1038" s="158" t="s">
        <v>18</v>
      </c>
      <c r="J1038" s="158" t="s">
        <v>18</v>
      </c>
      <c r="K1038" s="159" t="s">
        <v>1046</v>
      </c>
      <c r="L1038" s="160" t="s">
        <v>1046</v>
      </c>
      <c r="M1038" s="161"/>
      <c r="O1038" s="149"/>
      <c r="P1038" s="149"/>
    </row>
    <row r="1039" spans="1:16">
      <c r="A1039" s="150" t="s">
        <v>1124</v>
      </c>
      <c r="B1039" s="151" t="s">
        <v>1805</v>
      </c>
      <c r="C1039" s="152">
        <v>22.35</v>
      </c>
      <c r="D1039" s="153">
        <v>2.7511999999999999</v>
      </c>
      <c r="E1039" s="154">
        <v>3.3439999999999999</v>
      </c>
      <c r="F1039" s="155">
        <v>1.5</v>
      </c>
      <c r="G1039" s="156">
        <f t="shared" si="15"/>
        <v>5.016</v>
      </c>
      <c r="H1039" s="157">
        <f>ROUND(G1039*'2-Calculator'!$C$27,2)</f>
        <v>27036.240000000002</v>
      </c>
      <c r="I1039" s="158" t="s">
        <v>18</v>
      </c>
      <c r="J1039" s="158" t="s">
        <v>18</v>
      </c>
      <c r="K1039" s="159" t="s">
        <v>1046</v>
      </c>
      <c r="L1039" s="160" t="s">
        <v>1046</v>
      </c>
      <c r="M1039" s="161"/>
      <c r="O1039" s="149"/>
      <c r="P1039" s="149"/>
    </row>
    <row r="1040" spans="1:16">
      <c r="A1040" s="163" t="s">
        <v>1125</v>
      </c>
      <c r="B1040" s="164" t="s">
        <v>1805</v>
      </c>
      <c r="C1040" s="165">
        <v>31.92</v>
      </c>
      <c r="D1040" s="166">
        <v>4.8178999999999998</v>
      </c>
      <c r="E1040" s="167">
        <v>5.8559999999999999</v>
      </c>
      <c r="F1040" s="168">
        <v>1.5</v>
      </c>
      <c r="G1040" s="167">
        <f t="shared" si="15"/>
        <v>8.7840000000000007</v>
      </c>
      <c r="H1040" s="169">
        <f>ROUND(G1040*'2-Calculator'!$C$27,2)</f>
        <v>47345.760000000002</v>
      </c>
      <c r="I1040" s="170" t="s">
        <v>18</v>
      </c>
      <c r="J1040" s="170" t="s">
        <v>18</v>
      </c>
      <c r="K1040" s="171" t="s">
        <v>1046</v>
      </c>
      <c r="L1040" s="172" t="s">
        <v>1046</v>
      </c>
      <c r="M1040" s="161"/>
      <c r="O1040" s="149"/>
      <c r="P1040" s="149"/>
    </row>
    <row r="1041" spans="1:16">
      <c r="A1041" s="173" t="s">
        <v>1126</v>
      </c>
      <c r="B1041" s="174" t="s">
        <v>1806</v>
      </c>
      <c r="C1041" s="175">
        <v>2.65</v>
      </c>
      <c r="D1041" s="176">
        <v>0.15160000000000001</v>
      </c>
      <c r="E1041" s="177">
        <v>0.18429999999999999</v>
      </c>
      <c r="F1041" s="178">
        <v>1.5</v>
      </c>
      <c r="G1041" s="156">
        <f t="shared" si="15"/>
        <v>0.27650000000000002</v>
      </c>
      <c r="H1041" s="157">
        <f>ROUND(G1041*'2-Calculator'!$C$27,2)</f>
        <v>1490.34</v>
      </c>
      <c r="I1041" s="179" t="s">
        <v>18</v>
      </c>
      <c r="J1041" s="179" t="s">
        <v>18</v>
      </c>
      <c r="K1041" s="180" t="s">
        <v>1127</v>
      </c>
      <c r="L1041" s="181" t="s">
        <v>1127</v>
      </c>
      <c r="M1041" s="161"/>
      <c r="O1041" s="149"/>
      <c r="P1041" s="149"/>
    </row>
    <row r="1042" spans="1:16">
      <c r="A1042" s="150" t="s">
        <v>1128</v>
      </c>
      <c r="B1042" s="151" t="s">
        <v>1806</v>
      </c>
      <c r="C1042" s="152">
        <v>3.1</v>
      </c>
      <c r="D1042" s="153">
        <v>0.1799</v>
      </c>
      <c r="E1042" s="154">
        <v>0.21870000000000001</v>
      </c>
      <c r="F1042" s="155">
        <v>1.5</v>
      </c>
      <c r="G1042" s="156">
        <f t="shared" si="15"/>
        <v>0.3281</v>
      </c>
      <c r="H1042" s="157">
        <f>ROUND(G1042*'2-Calculator'!$C$27,2)</f>
        <v>1768.46</v>
      </c>
      <c r="I1042" s="158" t="s">
        <v>18</v>
      </c>
      <c r="J1042" s="158" t="s">
        <v>18</v>
      </c>
      <c r="K1042" s="159" t="s">
        <v>1127</v>
      </c>
      <c r="L1042" s="160" t="s">
        <v>1127</v>
      </c>
      <c r="M1042" s="161"/>
      <c r="O1042" s="149"/>
      <c r="P1042" s="149"/>
    </row>
    <row r="1043" spans="1:16">
      <c r="A1043" s="150" t="s">
        <v>1129</v>
      </c>
      <c r="B1043" s="151" t="s">
        <v>1806</v>
      </c>
      <c r="C1043" s="152">
        <v>6.11</v>
      </c>
      <c r="D1043" s="153">
        <v>0.43190000000000001</v>
      </c>
      <c r="E1043" s="154">
        <v>0.52500000000000002</v>
      </c>
      <c r="F1043" s="155">
        <v>1.5</v>
      </c>
      <c r="G1043" s="156">
        <f t="shared" si="15"/>
        <v>0.78749999999999998</v>
      </c>
      <c r="H1043" s="157">
        <f>ROUND(G1043*'2-Calculator'!$C$27,2)</f>
        <v>4244.63</v>
      </c>
      <c r="I1043" s="158" t="s">
        <v>18</v>
      </c>
      <c r="J1043" s="158" t="s">
        <v>18</v>
      </c>
      <c r="K1043" s="159" t="s">
        <v>1046</v>
      </c>
      <c r="L1043" s="160" t="s">
        <v>1046</v>
      </c>
      <c r="M1043" s="161"/>
      <c r="O1043" s="149"/>
      <c r="P1043" s="149"/>
    </row>
    <row r="1044" spans="1:16">
      <c r="A1044" s="163" t="s">
        <v>1130</v>
      </c>
      <c r="B1044" s="164" t="s">
        <v>1806</v>
      </c>
      <c r="C1044" s="165">
        <v>16.25</v>
      </c>
      <c r="D1044" s="166">
        <v>2.3462000000000001</v>
      </c>
      <c r="E1044" s="167">
        <v>2.8517000000000001</v>
      </c>
      <c r="F1044" s="168">
        <v>1.5</v>
      </c>
      <c r="G1044" s="167">
        <f t="shared" si="15"/>
        <v>4.2775999999999996</v>
      </c>
      <c r="H1044" s="169">
        <f>ROUND(G1044*'2-Calculator'!$C$27,2)</f>
        <v>23056.26</v>
      </c>
      <c r="I1044" s="170" t="s">
        <v>18</v>
      </c>
      <c r="J1044" s="170" t="s">
        <v>18</v>
      </c>
      <c r="K1044" s="171" t="s">
        <v>1046</v>
      </c>
      <c r="L1044" s="172" t="s">
        <v>1046</v>
      </c>
      <c r="M1044" s="161"/>
      <c r="O1044" s="149"/>
      <c r="P1044" s="149"/>
    </row>
    <row r="1045" spans="1:16">
      <c r="A1045" s="173" t="s">
        <v>1131</v>
      </c>
      <c r="B1045" s="174" t="s">
        <v>1807</v>
      </c>
      <c r="C1045" s="175">
        <v>7.43</v>
      </c>
      <c r="D1045" s="176">
        <v>1.9056999999999999</v>
      </c>
      <c r="E1045" s="177">
        <v>2.3163</v>
      </c>
      <c r="F1045" s="178">
        <v>1.5</v>
      </c>
      <c r="G1045" s="156">
        <f t="shared" si="15"/>
        <v>3.4744999999999999</v>
      </c>
      <c r="H1045" s="157">
        <f>ROUND(G1045*'2-Calculator'!$C$27,2)</f>
        <v>18727.560000000001</v>
      </c>
      <c r="I1045" s="179" t="s">
        <v>18</v>
      </c>
      <c r="J1045" s="179" t="s">
        <v>18</v>
      </c>
      <c r="K1045" s="180" t="s">
        <v>1046</v>
      </c>
      <c r="L1045" s="181" t="s">
        <v>1046</v>
      </c>
      <c r="M1045" s="161"/>
      <c r="O1045" s="149"/>
      <c r="P1045" s="149"/>
    </row>
    <row r="1046" spans="1:16">
      <c r="A1046" s="150" t="s">
        <v>1132</v>
      </c>
      <c r="B1046" s="151" t="s">
        <v>1807</v>
      </c>
      <c r="C1046" s="152">
        <v>12.94</v>
      </c>
      <c r="D1046" s="153">
        <v>4.3053999999999997</v>
      </c>
      <c r="E1046" s="154">
        <v>5.2331000000000003</v>
      </c>
      <c r="F1046" s="155">
        <v>1.5</v>
      </c>
      <c r="G1046" s="156">
        <f t="shared" ref="G1046:G1109" si="16">ROUND(F1046*E1046,4)</f>
        <v>7.8497000000000003</v>
      </c>
      <c r="H1046" s="157">
        <f>ROUND(G1046*'2-Calculator'!$C$27,2)</f>
        <v>42309.88</v>
      </c>
      <c r="I1046" s="158" t="s">
        <v>18</v>
      </c>
      <c r="J1046" s="158" t="s">
        <v>18</v>
      </c>
      <c r="K1046" s="159" t="s">
        <v>1046</v>
      </c>
      <c r="L1046" s="160" t="s">
        <v>1046</v>
      </c>
      <c r="M1046" s="161"/>
      <c r="O1046" s="149"/>
      <c r="P1046" s="149"/>
    </row>
    <row r="1047" spans="1:16">
      <c r="A1047" s="150" t="s">
        <v>1133</v>
      </c>
      <c r="B1047" s="151" t="s">
        <v>1807</v>
      </c>
      <c r="C1047" s="152">
        <v>19.989999999999998</v>
      </c>
      <c r="D1047" s="153">
        <v>7.7849000000000004</v>
      </c>
      <c r="E1047" s="154">
        <v>9.4623000000000008</v>
      </c>
      <c r="F1047" s="155">
        <v>1.5</v>
      </c>
      <c r="G1047" s="156">
        <f t="shared" si="16"/>
        <v>14.1935</v>
      </c>
      <c r="H1047" s="157">
        <f>ROUND(G1047*'2-Calculator'!$C$27,2)</f>
        <v>76502.97</v>
      </c>
      <c r="I1047" s="158" t="s">
        <v>18</v>
      </c>
      <c r="J1047" s="158" t="s">
        <v>18</v>
      </c>
      <c r="K1047" s="159" t="s">
        <v>1046</v>
      </c>
      <c r="L1047" s="160" t="s">
        <v>1046</v>
      </c>
      <c r="M1047" s="161"/>
      <c r="O1047" s="149"/>
      <c r="P1047" s="149"/>
    </row>
    <row r="1048" spans="1:16">
      <c r="A1048" s="163" t="s">
        <v>1134</v>
      </c>
      <c r="B1048" s="164" t="s">
        <v>1807</v>
      </c>
      <c r="C1048" s="165">
        <v>46.01</v>
      </c>
      <c r="D1048" s="166">
        <v>15.6707</v>
      </c>
      <c r="E1048" s="167">
        <v>19.0473</v>
      </c>
      <c r="F1048" s="168">
        <v>1.5</v>
      </c>
      <c r="G1048" s="167">
        <f t="shared" si="16"/>
        <v>28.571000000000002</v>
      </c>
      <c r="H1048" s="169">
        <f>ROUND(G1048*'2-Calculator'!$C$27,2)</f>
        <v>153997.69</v>
      </c>
      <c r="I1048" s="170" t="s">
        <v>18</v>
      </c>
      <c r="J1048" s="170" t="s">
        <v>18</v>
      </c>
      <c r="K1048" s="171" t="s">
        <v>1046</v>
      </c>
      <c r="L1048" s="172" t="s">
        <v>1046</v>
      </c>
      <c r="M1048" s="161"/>
      <c r="O1048" s="149"/>
      <c r="P1048" s="149"/>
    </row>
    <row r="1049" spans="1:16">
      <c r="A1049" s="173" t="s">
        <v>1135</v>
      </c>
      <c r="B1049" s="174" t="s">
        <v>1808</v>
      </c>
      <c r="C1049" s="175">
        <v>4.78</v>
      </c>
      <c r="D1049" s="176">
        <v>0.91810000000000003</v>
      </c>
      <c r="E1049" s="177">
        <v>1.1158999999999999</v>
      </c>
      <c r="F1049" s="178">
        <v>1.5</v>
      </c>
      <c r="G1049" s="156">
        <f t="shared" si="16"/>
        <v>1.6738999999999999</v>
      </c>
      <c r="H1049" s="157">
        <f>ROUND(G1049*'2-Calculator'!$C$27,2)</f>
        <v>9022.32</v>
      </c>
      <c r="I1049" s="179" t="s">
        <v>18</v>
      </c>
      <c r="J1049" s="179" t="s">
        <v>18</v>
      </c>
      <c r="K1049" s="180" t="s">
        <v>1046</v>
      </c>
      <c r="L1049" s="181" t="s">
        <v>1046</v>
      </c>
      <c r="M1049" s="161"/>
      <c r="O1049" s="149"/>
      <c r="P1049" s="149"/>
    </row>
    <row r="1050" spans="1:16">
      <c r="A1050" s="150" t="s">
        <v>1136</v>
      </c>
      <c r="B1050" s="151" t="s">
        <v>1808</v>
      </c>
      <c r="C1050" s="152">
        <v>13.2</v>
      </c>
      <c r="D1050" s="153">
        <v>2.7389999999999999</v>
      </c>
      <c r="E1050" s="154">
        <v>3.3292000000000002</v>
      </c>
      <c r="F1050" s="155">
        <v>1.5</v>
      </c>
      <c r="G1050" s="156">
        <f t="shared" si="16"/>
        <v>4.9938000000000002</v>
      </c>
      <c r="H1050" s="157">
        <f>ROUND(G1050*'2-Calculator'!$C$27,2)</f>
        <v>26916.58</v>
      </c>
      <c r="I1050" s="158" t="s">
        <v>18</v>
      </c>
      <c r="J1050" s="158" t="s">
        <v>18</v>
      </c>
      <c r="K1050" s="159" t="s">
        <v>1046</v>
      </c>
      <c r="L1050" s="160" t="s">
        <v>1046</v>
      </c>
      <c r="M1050" s="161"/>
      <c r="O1050" s="149"/>
      <c r="P1050" s="149"/>
    </row>
    <row r="1051" spans="1:16">
      <c r="A1051" s="150" t="s">
        <v>1137</v>
      </c>
      <c r="B1051" s="151" t="s">
        <v>1808</v>
      </c>
      <c r="C1051" s="152">
        <v>27.17</v>
      </c>
      <c r="D1051" s="153">
        <v>5.0522999999999998</v>
      </c>
      <c r="E1051" s="154">
        <v>6.1409000000000002</v>
      </c>
      <c r="F1051" s="155">
        <v>1.5</v>
      </c>
      <c r="G1051" s="156">
        <f t="shared" si="16"/>
        <v>9.2113999999999994</v>
      </c>
      <c r="H1051" s="157">
        <f>ROUND(G1051*'2-Calculator'!$C$27,2)</f>
        <v>49649.45</v>
      </c>
      <c r="I1051" s="158" t="s">
        <v>18</v>
      </c>
      <c r="J1051" s="158" t="s">
        <v>18</v>
      </c>
      <c r="K1051" s="159" t="s">
        <v>1046</v>
      </c>
      <c r="L1051" s="160" t="s">
        <v>1046</v>
      </c>
      <c r="M1051" s="161"/>
      <c r="O1051" s="149"/>
      <c r="P1051" s="149"/>
    </row>
    <row r="1052" spans="1:16">
      <c r="A1052" s="163" t="s">
        <v>1138</v>
      </c>
      <c r="B1052" s="164" t="s">
        <v>1808</v>
      </c>
      <c r="C1052" s="165">
        <v>65.11</v>
      </c>
      <c r="D1052" s="166">
        <v>13.420299999999999</v>
      </c>
      <c r="E1052" s="167">
        <v>16.312000000000001</v>
      </c>
      <c r="F1052" s="168">
        <v>1.5</v>
      </c>
      <c r="G1052" s="167">
        <f t="shared" si="16"/>
        <v>24.468</v>
      </c>
      <c r="H1052" s="169">
        <f>ROUND(G1052*'2-Calculator'!$C$27,2)</f>
        <v>131882.51999999999</v>
      </c>
      <c r="I1052" s="170" t="s">
        <v>18</v>
      </c>
      <c r="J1052" s="170" t="s">
        <v>18</v>
      </c>
      <c r="K1052" s="171" t="s">
        <v>1046</v>
      </c>
      <c r="L1052" s="172" t="s">
        <v>1046</v>
      </c>
      <c r="M1052" s="161"/>
      <c r="O1052" s="149"/>
      <c r="P1052" s="149"/>
    </row>
    <row r="1053" spans="1:16">
      <c r="A1053" s="173" t="s">
        <v>1139</v>
      </c>
      <c r="B1053" s="174" t="s">
        <v>1809</v>
      </c>
      <c r="C1053" s="175">
        <v>2.61</v>
      </c>
      <c r="D1053" s="176">
        <v>0.18590000000000001</v>
      </c>
      <c r="E1053" s="177">
        <v>0.22600000000000001</v>
      </c>
      <c r="F1053" s="178">
        <v>1.5</v>
      </c>
      <c r="G1053" s="156">
        <f t="shared" si="16"/>
        <v>0.33900000000000002</v>
      </c>
      <c r="H1053" s="157">
        <f>ROUND(G1053*'2-Calculator'!$C$27,2)</f>
        <v>1827.21</v>
      </c>
      <c r="I1053" s="179" t="s">
        <v>18</v>
      </c>
      <c r="J1053" s="179" t="s">
        <v>18</v>
      </c>
      <c r="K1053" s="180" t="s">
        <v>1046</v>
      </c>
      <c r="L1053" s="181" t="s">
        <v>1046</v>
      </c>
      <c r="M1053" s="161"/>
      <c r="O1053" s="149"/>
      <c r="P1053" s="149"/>
    </row>
    <row r="1054" spans="1:16">
      <c r="A1054" s="150" t="s">
        <v>1140</v>
      </c>
      <c r="B1054" s="151" t="s">
        <v>1809</v>
      </c>
      <c r="C1054" s="152">
        <v>6.26</v>
      </c>
      <c r="D1054" s="153">
        <v>0.55959999999999999</v>
      </c>
      <c r="E1054" s="154">
        <v>0.68020000000000003</v>
      </c>
      <c r="F1054" s="155">
        <v>1.5</v>
      </c>
      <c r="G1054" s="156">
        <f t="shared" si="16"/>
        <v>1.0203</v>
      </c>
      <c r="H1054" s="157">
        <f>ROUND(G1054*'2-Calculator'!$C$27,2)</f>
        <v>5499.42</v>
      </c>
      <c r="I1054" s="158" t="s">
        <v>18</v>
      </c>
      <c r="J1054" s="158" t="s">
        <v>18</v>
      </c>
      <c r="K1054" s="159" t="s">
        <v>1046</v>
      </c>
      <c r="L1054" s="160" t="s">
        <v>1046</v>
      </c>
      <c r="M1054" s="161"/>
      <c r="O1054" s="149"/>
      <c r="P1054" s="149"/>
    </row>
    <row r="1055" spans="1:16">
      <c r="A1055" s="150" t="s">
        <v>1141</v>
      </c>
      <c r="B1055" s="151" t="s">
        <v>1809</v>
      </c>
      <c r="C1055" s="152">
        <v>15.11</v>
      </c>
      <c r="D1055" s="153">
        <v>1.8658999999999999</v>
      </c>
      <c r="E1055" s="154">
        <v>2.2679</v>
      </c>
      <c r="F1055" s="155">
        <v>1.5</v>
      </c>
      <c r="G1055" s="156">
        <f t="shared" si="16"/>
        <v>3.4018999999999999</v>
      </c>
      <c r="H1055" s="157">
        <f>ROUND(G1055*'2-Calculator'!$C$27,2)</f>
        <v>18336.240000000002</v>
      </c>
      <c r="I1055" s="158" t="s">
        <v>18</v>
      </c>
      <c r="J1055" s="158" t="s">
        <v>18</v>
      </c>
      <c r="K1055" s="159" t="s">
        <v>1046</v>
      </c>
      <c r="L1055" s="160" t="s">
        <v>1046</v>
      </c>
      <c r="M1055" s="161"/>
      <c r="O1055" s="149"/>
      <c r="P1055" s="149"/>
    </row>
    <row r="1056" spans="1:16">
      <c r="A1056" s="163" t="s">
        <v>1142</v>
      </c>
      <c r="B1056" s="164" t="s">
        <v>1809</v>
      </c>
      <c r="C1056" s="165">
        <v>24.62</v>
      </c>
      <c r="D1056" s="166">
        <v>4.6449999999999996</v>
      </c>
      <c r="E1056" s="167">
        <v>5.6459000000000001</v>
      </c>
      <c r="F1056" s="168">
        <v>1.5</v>
      </c>
      <c r="G1056" s="167">
        <f t="shared" si="16"/>
        <v>8.4688999999999997</v>
      </c>
      <c r="H1056" s="169">
        <f>ROUND(G1056*'2-Calculator'!$C$27,2)</f>
        <v>45647.37</v>
      </c>
      <c r="I1056" s="170" t="s">
        <v>18</v>
      </c>
      <c r="J1056" s="170" t="s">
        <v>18</v>
      </c>
      <c r="K1056" s="171" t="s">
        <v>1046</v>
      </c>
      <c r="L1056" s="172" t="s">
        <v>1046</v>
      </c>
      <c r="M1056" s="161"/>
      <c r="O1056" s="149"/>
      <c r="P1056" s="149"/>
    </row>
    <row r="1057" spans="1:16">
      <c r="A1057" s="173" t="s">
        <v>1143</v>
      </c>
      <c r="B1057" s="174" t="s">
        <v>1810</v>
      </c>
      <c r="C1057" s="175">
        <v>4.6500000000000004</v>
      </c>
      <c r="D1057" s="176">
        <v>0.53890000000000005</v>
      </c>
      <c r="E1057" s="177">
        <v>0.65500000000000003</v>
      </c>
      <c r="F1057" s="178">
        <v>1.5</v>
      </c>
      <c r="G1057" s="156">
        <f t="shared" si="16"/>
        <v>0.98250000000000004</v>
      </c>
      <c r="H1057" s="157">
        <f>ROUND(G1057*'2-Calculator'!$C$27,2)</f>
        <v>5295.68</v>
      </c>
      <c r="I1057" s="179" t="s">
        <v>18</v>
      </c>
      <c r="J1057" s="179" t="s">
        <v>18</v>
      </c>
      <c r="K1057" s="180" t="s">
        <v>1046</v>
      </c>
      <c r="L1057" s="181" t="s">
        <v>1046</v>
      </c>
      <c r="M1057" s="161"/>
      <c r="O1057" s="149"/>
      <c r="P1057" s="149"/>
    </row>
    <row r="1058" spans="1:16">
      <c r="A1058" s="150" t="s">
        <v>1144</v>
      </c>
      <c r="B1058" s="151" t="s">
        <v>1810</v>
      </c>
      <c r="C1058" s="152">
        <v>8.24</v>
      </c>
      <c r="D1058" s="153">
        <v>1.0747</v>
      </c>
      <c r="E1058" s="154">
        <v>1.3063</v>
      </c>
      <c r="F1058" s="155">
        <v>1.5</v>
      </c>
      <c r="G1058" s="156">
        <f t="shared" si="16"/>
        <v>1.9595</v>
      </c>
      <c r="H1058" s="157">
        <f>ROUND(G1058*'2-Calculator'!$C$27,2)</f>
        <v>10561.71</v>
      </c>
      <c r="I1058" s="158" t="s">
        <v>18</v>
      </c>
      <c r="J1058" s="158" t="s">
        <v>18</v>
      </c>
      <c r="K1058" s="159" t="s">
        <v>1046</v>
      </c>
      <c r="L1058" s="160" t="s">
        <v>1046</v>
      </c>
      <c r="M1058" s="161"/>
      <c r="O1058" s="149"/>
      <c r="P1058" s="149"/>
    </row>
    <row r="1059" spans="1:16">
      <c r="A1059" s="150" t="s">
        <v>1145</v>
      </c>
      <c r="B1059" s="151" t="s">
        <v>1810</v>
      </c>
      <c r="C1059" s="152">
        <v>10.039999999999999</v>
      </c>
      <c r="D1059" s="153">
        <v>1.3238000000000001</v>
      </c>
      <c r="E1059" s="154">
        <v>1.609</v>
      </c>
      <c r="F1059" s="155">
        <v>1.5</v>
      </c>
      <c r="G1059" s="156">
        <f t="shared" si="16"/>
        <v>2.4135</v>
      </c>
      <c r="H1059" s="157">
        <f>ROUND(G1059*'2-Calculator'!$C$27,2)</f>
        <v>13008.77</v>
      </c>
      <c r="I1059" s="158" t="s">
        <v>18</v>
      </c>
      <c r="J1059" s="158" t="s">
        <v>18</v>
      </c>
      <c r="K1059" s="159" t="s">
        <v>1046</v>
      </c>
      <c r="L1059" s="160" t="s">
        <v>1046</v>
      </c>
      <c r="M1059" s="161"/>
      <c r="O1059" s="149"/>
      <c r="P1059" s="149"/>
    </row>
    <row r="1060" spans="1:16">
      <c r="A1060" s="163" t="s">
        <v>1146</v>
      </c>
      <c r="B1060" s="164" t="s">
        <v>1810</v>
      </c>
      <c r="C1060" s="165">
        <v>17.559999999999999</v>
      </c>
      <c r="D1060" s="166">
        <v>3.6459000000000001</v>
      </c>
      <c r="E1060" s="167">
        <v>4.4314999999999998</v>
      </c>
      <c r="F1060" s="168">
        <v>1.5</v>
      </c>
      <c r="G1060" s="167">
        <f t="shared" si="16"/>
        <v>6.6473000000000004</v>
      </c>
      <c r="H1060" s="169">
        <f>ROUND(G1060*'2-Calculator'!$C$27,2)</f>
        <v>35828.949999999997</v>
      </c>
      <c r="I1060" s="170" t="s">
        <v>18</v>
      </c>
      <c r="J1060" s="170" t="s">
        <v>18</v>
      </c>
      <c r="K1060" s="171" t="s">
        <v>1046</v>
      </c>
      <c r="L1060" s="172" t="s">
        <v>1046</v>
      </c>
      <c r="M1060" s="161"/>
      <c r="O1060" s="149"/>
      <c r="P1060" s="149"/>
    </row>
    <row r="1061" spans="1:16">
      <c r="A1061" s="173" t="s">
        <v>1147</v>
      </c>
      <c r="B1061" s="174" t="s">
        <v>1811</v>
      </c>
      <c r="C1061" s="175">
        <v>5.16</v>
      </c>
      <c r="D1061" s="176">
        <v>0.48620000000000002</v>
      </c>
      <c r="E1061" s="177">
        <v>0.59099999999999997</v>
      </c>
      <c r="F1061" s="178">
        <v>1.5</v>
      </c>
      <c r="G1061" s="156">
        <f t="shared" si="16"/>
        <v>0.88649999999999995</v>
      </c>
      <c r="H1061" s="157">
        <f>ROUND(G1061*'2-Calculator'!$C$27,2)</f>
        <v>4778.24</v>
      </c>
      <c r="I1061" s="179" t="s">
        <v>18</v>
      </c>
      <c r="J1061" s="179" t="s">
        <v>18</v>
      </c>
      <c r="K1061" s="180" t="s">
        <v>1046</v>
      </c>
      <c r="L1061" s="181" t="s">
        <v>1046</v>
      </c>
      <c r="M1061" s="161"/>
      <c r="O1061" s="149"/>
      <c r="P1061" s="149"/>
    </row>
    <row r="1062" spans="1:16">
      <c r="A1062" s="150" t="s">
        <v>1148</v>
      </c>
      <c r="B1062" s="151" t="s">
        <v>1811</v>
      </c>
      <c r="C1062" s="152">
        <v>7.84</v>
      </c>
      <c r="D1062" s="153">
        <v>0.90239999999999998</v>
      </c>
      <c r="E1062" s="154">
        <v>1.0968</v>
      </c>
      <c r="F1062" s="155">
        <v>1.5</v>
      </c>
      <c r="G1062" s="156">
        <f t="shared" si="16"/>
        <v>1.6452</v>
      </c>
      <c r="H1062" s="157">
        <f>ROUND(G1062*'2-Calculator'!$C$27,2)</f>
        <v>8867.6299999999992</v>
      </c>
      <c r="I1062" s="158" t="s">
        <v>18</v>
      </c>
      <c r="J1062" s="158" t="s">
        <v>18</v>
      </c>
      <c r="K1062" s="159" t="s">
        <v>1046</v>
      </c>
      <c r="L1062" s="160" t="s">
        <v>1046</v>
      </c>
      <c r="M1062" s="161"/>
      <c r="O1062" s="149"/>
      <c r="P1062" s="149"/>
    </row>
    <row r="1063" spans="1:16">
      <c r="A1063" s="150" t="s">
        <v>1149</v>
      </c>
      <c r="B1063" s="151" t="s">
        <v>1811</v>
      </c>
      <c r="C1063" s="152">
        <v>14.42</v>
      </c>
      <c r="D1063" s="153">
        <v>1.8548</v>
      </c>
      <c r="E1063" s="154">
        <v>2.2545000000000002</v>
      </c>
      <c r="F1063" s="155">
        <v>1.5</v>
      </c>
      <c r="G1063" s="156">
        <f t="shared" si="16"/>
        <v>3.3818000000000001</v>
      </c>
      <c r="H1063" s="157">
        <f>ROUND(G1063*'2-Calculator'!$C$27,2)</f>
        <v>18227.900000000001</v>
      </c>
      <c r="I1063" s="158" t="s">
        <v>18</v>
      </c>
      <c r="J1063" s="158" t="s">
        <v>18</v>
      </c>
      <c r="K1063" s="159" t="s">
        <v>1046</v>
      </c>
      <c r="L1063" s="160" t="s">
        <v>1046</v>
      </c>
      <c r="M1063" s="161"/>
      <c r="O1063" s="149"/>
      <c r="P1063" s="149"/>
    </row>
    <row r="1064" spans="1:16">
      <c r="A1064" s="163" t="s">
        <v>1150</v>
      </c>
      <c r="B1064" s="164" t="s">
        <v>1811</v>
      </c>
      <c r="C1064" s="165">
        <v>18.25</v>
      </c>
      <c r="D1064" s="166">
        <v>3.1425000000000001</v>
      </c>
      <c r="E1064" s="167">
        <v>3.8195999999999999</v>
      </c>
      <c r="F1064" s="168">
        <v>1.5</v>
      </c>
      <c r="G1064" s="167">
        <f t="shared" si="16"/>
        <v>5.7294</v>
      </c>
      <c r="H1064" s="169">
        <f>ROUND(G1064*'2-Calculator'!$C$27,2)</f>
        <v>30881.47</v>
      </c>
      <c r="I1064" s="170" t="s">
        <v>18</v>
      </c>
      <c r="J1064" s="170" t="s">
        <v>18</v>
      </c>
      <c r="K1064" s="171" t="s">
        <v>1046</v>
      </c>
      <c r="L1064" s="172" t="s">
        <v>1046</v>
      </c>
      <c r="M1064" s="161"/>
      <c r="O1064" s="149"/>
      <c r="P1064" s="149"/>
    </row>
    <row r="1065" spans="1:16">
      <c r="A1065" s="173" t="s">
        <v>1151</v>
      </c>
      <c r="B1065" s="174" t="s">
        <v>1812</v>
      </c>
      <c r="C1065" s="175">
        <v>5.25</v>
      </c>
      <c r="D1065" s="176">
        <v>0.37030000000000002</v>
      </c>
      <c r="E1065" s="177">
        <v>0.4501</v>
      </c>
      <c r="F1065" s="178">
        <v>1.5</v>
      </c>
      <c r="G1065" s="156">
        <f t="shared" si="16"/>
        <v>0.67520000000000002</v>
      </c>
      <c r="H1065" s="157">
        <f>ROUND(G1065*'2-Calculator'!$C$27,2)</f>
        <v>3639.33</v>
      </c>
      <c r="I1065" s="179" t="s">
        <v>18</v>
      </c>
      <c r="J1065" s="179" t="s">
        <v>18</v>
      </c>
      <c r="K1065" s="180" t="s">
        <v>1046</v>
      </c>
      <c r="L1065" s="181" t="s">
        <v>1046</v>
      </c>
      <c r="M1065" s="161"/>
      <c r="O1065" s="149"/>
      <c r="P1065" s="149"/>
    </row>
    <row r="1066" spans="1:16">
      <c r="A1066" s="150" t="s">
        <v>1152</v>
      </c>
      <c r="B1066" s="151" t="s">
        <v>1812</v>
      </c>
      <c r="C1066" s="152">
        <v>9.32</v>
      </c>
      <c r="D1066" s="153">
        <v>0.84260000000000002</v>
      </c>
      <c r="E1066" s="154">
        <v>1.0242</v>
      </c>
      <c r="F1066" s="155">
        <v>1.5</v>
      </c>
      <c r="G1066" s="156">
        <f t="shared" si="16"/>
        <v>1.5363</v>
      </c>
      <c r="H1066" s="157">
        <f>ROUND(G1066*'2-Calculator'!$C$27,2)</f>
        <v>8280.66</v>
      </c>
      <c r="I1066" s="158" t="s">
        <v>18</v>
      </c>
      <c r="J1066" s="158" t="s">
        <v>18</v>
      </c>
      <c r="K1066" s="159" t="s">
        <v>1046</v>
      </c>
      <c r="L1066" s="160" t="s">
        <v>1046</v>
      </c>
      <c r="M1066" s="161"/>
      <c r="O1066" s="149"/>
      <c r="P1066" s="149"/>
    </row>
    <row r="1067" spans="1:16">
      <c r="A1067" s="150" t="s">
        <v>1153</v>
      </c>
      <c r="B1067" s="151" t="s">
        <v>1812</v>
      </c>
      <c r="C1067" s="152">
        <v>10</v>
      </c>
      <c r="D1067" s="153">
        <v>1.4165000000000001</v>
      </c>
      <c r="E1067" s="154">
        <v>1.7217</v>
      </c>
      <c r="F1067" s="155">
        <v>1.5</v>
      </c>
      <c r="G1067" s="156">
        <f t="shared" si="16"/>
        <v>2.5825999999999998</v>
      </c>
      <c r="H1067" s="157">
        <f>ROUND(G1067*'2-Calculator'!$C$27,2)</f>
        <v>13920.21</v>
      </c>
      <c r="I1067" s="158" t="s">
        <v>18</v>
      </c>
      <c r="J1067" s="158" t="s">
        <v>18</v>
      </c>
      <c r="K1067" s="159" t="s">
        <v>1046</v>
      </c>
      <c r="L1067" s="160" t="s">
        <v>1046</v>
      </c>
      <c r="M1067" s="161"/>
      <c r="O1067" s="149"/>
      <c r="P1067" s="149"/>
    </row>
    <row r="1068" spans="1:16">
      <c r="A1068" s="163" t="s">
        <v>1154</v>
      </c>
      <c r="B1068" s="164" t="s">
        <v>1812</v>
      </c>
      <c r="C1068" s="165">
        <v>10.99</v>
      </c>
      <c r="D1068" s="166">
        <v>1.6169</v>
      </c>
      <c r="E1068" s="167">
        <v>1.9653</v>
      </c>
      <c r="F1068" s="168">
        <v>1.5</v>
      </c>
      <c r="G1068" s="167">
        <f t="shared" si="16"/>
        <v>2.948</v>
      </c>
      <c r="H1068" s="169">
        <f>ROUND(G1068*'2-Calculator'!$C$27,2)</f>
        <v>15889.72</v>
      </c>
      <c r="I1068" s="170" t="s">
        <v>18</v>
      </c>
      <c r="J1068" s="170" t="s">
        <v>18</v>
      </c>
      <c r="K1068" s="171" t="s">
        <v>1046</v>
      </c>
      <c r="L1068" s="172" t="s">
        <v>1046</v>
      </c>
      <c r="M1068" s="161"/>
      <c r="O1068" s="149"/>
      <c r="P1068" s="149"/>
    </row>
    <row r="1069" spans="1:16">
      <c r="A1069" s="173" t="s">
        <v>1155</v>
      </c>
      <c r="B1069" s="174" t="s">
        <v>1813</v>
      </c>
      <c r="C1069" s="175">
        <v>1.98</v>
      </c>
      <c r="D1069" s="176">
        <v>0.1048</v>
      </c>
      <c r="E1069" s="177">
        <v>0.12740000000000001</v>
      </c>
      <c r="F1069" s="178">
        <v>1.5</v>
      </c>
      <c r="G1069" s="156">
        <f t="shared" si="16"/>
        <v>0.19109999999999999</v>
      </c>
      <c r="H1069" s="157">
        <f>ROUND(G1069*'2-Calculator'!$C$27,2)</f>
        <v>1030.03</v>
      </c>
      <c r="I1069" s="179" t="s">
        <v>18</v>
      </c>
      <c r="J1069" s="179" t="s">
        <v>18</v>
      </c>
      <c r="K1069" s="180" t="s">
        <v>1127</v>
      </c>
      <c r="L1069" s="181" t="s">
        <v>1127</v>
      </c>
      <c r="M1069" s="161"/>
      <c r="O1069" s="149"/>
      <c r="P1069" s="149"/>
    </row>
    <row r="1070" spans="1:16">
      <c r="A1070" s="150" t="s">
        <v>1156</v>
      </c>
      <c r="B1070" s="151" t="s">
        <v>1813</v>
      </c>
      <c r="C1070" s="152">
        <v>2.29</v>
      </c>
      <c r="D1070" s="153">
        <v>0.1386</v>
      </c>
      <c r="E1070" s="154">
        <v>0.16850000000000001</v>
      </c>
      <c r="F1070" s="155">
        <v>1.5</v>
      </c>
      <c r="G1070" s="156">
        <f t="shared" si="16"/>
        <v>0.25280000000000002</v>
      </c>
      <c r="H1070" s="157">
        <f>ROUND(G1070*'2-Calculator'!$C$27,2)</f>
        <v>1362.59</v>
      </c>
      <c r="I1070" s="158" t="s">
        <v>18</v>
      </c>
      <c r="J1070" s="158" t="s">
        <v>18</v>
      </c>
      <c r="K1070" s="159" t="s">
        <v>1127</v>
      </c>
      <c r="L1070" s="160" t="s">
        <v>1127</v>
      </c>
      <c r="M1070" s="161"/>
      <c r="O1070" s="149"/>
      <c r="P1070" s="149"/>
    </row>
    <row r="1071" spans="1:16">
      <c r="A1071" s="150" t="s">
        <v>1157</v>
      </c>
      <c r="B1071" s="151" t="s">
        <v>1813</v>
      </c>
      <c r="C1071" s="152">
        <v>3.31</v>
      </c>
      <c r="D1071" s="153">
        <v>0.25580000000000003</v>
      </c>
      <c r="E1071" s="154">
        <v>0.31090000000000001</v>
      </c>
      <c r="F1071" s="155">
        <v>1.5</v>
      </c>
      <c r="G1071" s="156">
        <f t="shared" si="16"/>
        <v>0.46639999999999998</v>
      </c>
      <c r="H1071" s="157">
        <f>ROUND(G1071*'2-Calculator'!$C$27,2)</f>
        <v>2513.9</v>
      </c>
      <c r="I1071" s="158" t="s">
        <v>18</v>
      </c>
      <c r="J1071" s="158" t="s">
        <v>18</v>
      </c>
      <c r="K1071" s="159" t="s">
        <v>1127</v>
      </c>
      <c r="L1071" s="160" t="s">
        <v>1127</v>
      </c>
      <c r="M1071" s="161"/>
      <c r="O1071" s="149"/>
      <c r="P1071" s="149"/>
    </row>
    <row r="1072" spans="1:16">
      <c r="A1072" s="163" t="s">
        <v>1158</v>
      </c>
      <c r="B1072" s="164" t="s">
        <v>1813</v>
      </c>
      <c r="C1072" s="165">
        <v>14.16</v>
      </c>
      <c r="D1072" s="166">
        <v>2.3340000000000001</v>
      </c>
      <c r="E1072" s="167">
        <v>2.8369</v>
      </c>
      <c r="F1072" s="168">
        <v>1.5</v>
      </c>
      <c r="G1072" s="167">
        <f t="shared" si="16"/>
        <v>4.2553999999999998</v>
      </c>
      <c r="H1072" s="169">
        <f>ROUND(G1072*'2-Calculator'!$C$27,2)</f>
        <v>22936.61</v>
      </c>
      <c r="I1072" s="170" t="s">
        <v>18</v>
      </c>
      <c r="J1072" s="170" t="s">
        <v>18</v>
      </c>
      <c r="K1072" s="171" t="s">
        <v>1046</v>
      </c>
      <c r="L1072" s="172" t="s">
        <v>1046</v>
      </c>
      <c r="M1072" s="161"/>
      <c r="O1072" s="149"/>
      <c r="P1072" s="149"/>
    </row>
    <row r="1073" spans="1:16">
      <c r="A1073" s="173" t="s">
        <v>1159</v>
      </c>
      <c r="B1073" s="174" t="s">
        <v>1608</v>
      </c>
      <c r="C1073" s="175">
        <v>2.92</v>
      </c>
      <c r="D1073" s="176">
        <v>1.3193999999999999</v>
      </c>
      <c r="E1073" s="177">
        <v>1.6036999999999999</v>
      </c>
      <c r="F1073" s="178">
        <v>1</v>
      </c>
      <c r="G1073" s="156">
        <f t="shared" si="16"/>
        <v>1.6036999999999999</v>
      </c>
      <c r="H1073" s="157">
        <f>ROUND(G1073*'2-Calculator'!$C$27,2)</f>
        <v>8643.94</v>
      </c>
      <c r="I1073" s="179" t="s">
        <v>18</v>
      </c>
      <c r="J1073" s="179" t="s">
        <v>17</v>
      </c>
      <c r="K1073" s="180" t="s">
        <v>151</v>
      </c>
      <c r="L1073" s="181" t="s">
        <v>157</v>
      </c>
      <c r="M1073" s="161"/>
      <c r="O1073" s="149"/>
      <c r="P1073" s="149"/>
    </row>
    <row r="1074" spans="1:16">
      <c r="A1074" s="150" t="s">
        <v>1160</v>
      </c>
      <c r="B1074" s="151" t="s">
        <v>1608</v>
      </c>
      <c r="C1074" s="152">
        <v>4.66</v>
      </c>
      <c r="D1074" s="153">
        <v>1.7511000000000001</v>
      </c>
      <c r="E1074" s="154">
        <v>2.1284000000000001</v>
      </c>
      <c r="F1074" s="155">
        <v>1</v>
      </c>
      <c r="G1074" s="156">
        <f t="shared" si="16"/>
        <v>2.1284000000000001</v>
      </c>
      <c r="H1074" s="157">
        <f>ROUND(G1074*'2-Calculator'!$C$27,2)</f>
        <v>11472.08</v>
      </c>
      <c r="I1074" s="158" t="s">
        <v>18</v>
      </c>
      <c r="J1074" s="158" t="s">
        <v>17</v>
      </c>
      <c r="K1074" s="159" t="s">
        <v>151</v>
      </c>
      <c r="L1074" s="160" t="s">
        <v>157</v>
      </c>
      <c r="M1074" s="161"/>
      <c r="O1074" s="149"/>
      <c r="P1074" s="149"/>
    </row>
    <row r="1075" spans="1:16">
      <c r="A1075" s="150" t="s">
        <v>1161</v>
      </c>
      <c r="B1075" s="151" t="s">
        <v>1608</v>
      </c>
      <c r="C1075" s="152">
        <v>7.72</v>
      </c>
      <c r="D1075" s="153">
        <v>2.6684000000000001</v>
      </c>
      <c r="E1075" s="154">
        <v>3.2433999999999998</v>
      </c>
      <c r="F1075" s="155">
        <v>1</v>
      </c>
      <c r="G1075" s="156">
        <f t="shared" si="16"/>
        <v>3.2433999999999998</v>
      </c>
      <c r="H1075" s="157">
        <f>ROUND(G1075*'2-Calculator'!$C$27,2)</f>
        <v>17481.93</v>
      </c>
      <c r="I1075" s="158" t="s">
        <v>18</v>
      </c>
      <c r="J1075" s="158" t="s">
        <v>17</v>
      </c>
      <c r="K1075" s="159" t="s">
        <v>151</v>
      </c>
      <c r="L1075" s="160" t="s">
        <v>157</v>
      </c>
      <c r="M1075" s="161"/>
      <c r="O1075" s="149"/>
      <c r="P1075" s="149"/>
    </row>
    <row r="1076" spans="1:16">
      <c r="A1076" s="163" t="s">
        <v>1162</v>
      </c>
      <c r="B1076" s="164" t="s">
        <v>1608</v>
      </c>
      <c r="C1076" s="165">
        <v>10.56</v>
      </c>
      <c r="D1076" s="166">
        <v>3.8860000000000001</v>
      </c>
      <c r="E1076" s="167">
        <v>4.7233000000000001</v>
      </c>
      <c r="F1076" s="168">
        <v>1</v>
      </c>
      <c r="G1076" s="167">
        <f t="shared" si="16"/>
        <v>4.7233000000000001</v>
      </c>
      <c r="H1076" s="169">
        <f>ROUND(G1076*'2-Calculator'!$C$27,2)</f>
        <v>25458.59</v>
      </c>
      <c r="I1076" s="170" t="s">
        <v>18</v>
      </c>
      <c r="J1076" s="170" t="s">
        <v>17</v>
      </c>
      <c r="K1076" s="171" t="s">
        <v>151</v>
      </c>
      <c r="L1076" s="172" t="s">
        <v>157</v>
      </c>
      <c r="M1076" s="161"/>
      <c r="O1076" s="149"/>
      <c r="P1076" s="149"/>
    </row>
    <row r="1077" spans="1:16">
      <c r="A1077" s="173" t="s">
        <v>1163</v>
      </c>
      <c r="B1077" s="174" t="s">
        <v>1814</v>
      </c>
      <c r="C1077" s="175">
        <v>2.92</v>
      </c>
      <c r="D1077" s="176">
        <v>1.0268999999999999</v>
      </c>
      <c r="E1077" s="177">
        <v>1.2482</v>
      </c>
      <c r="F1077" s="178">
        <v>1</v>
      </c>
      <c r="G1077" s="156">
        <f t="shared" si="16"/>
        <v>1.2482</v>
      </c>
      <c r="H1077" s="157">
        <f>ROUND(G1077*'2-Calculator'!$C$27,2)</f>
        <v>6727.8</v>
      </c>
      <c r="I1077" s="179" t="s">
        <v>18</v>
      </c>
      <c r="J1077" s="179" t="s">
        <v>17</v>
      </c>
      <c r="K1077" s="180" t="s">
        <v>151</v>
      </c>
      <c r="L1077" s="181" t="s">
        <v>157</v>
      </c>
      <c r="M1077" s="161"/>
      <c r="O1077" s="149"/>
      <c r="P1077" s="149"/>
    </row>
    <row r="1078" spans="1:16">
      <c r="A1078" s="150" t="s">
        <v>1164</v>
      </c>
      <c r="B1078" s="151" t="s">
        <v>1814</v>
      </c>
      <c r="C1078" s="152">
        <v>3.72</v>
      </c>
      <c r="D1078" s="153">
        <v>1.4675</v>
      </c>
      <c r="E1078" s="154">
        <v>1.7837000000000001</v>
      </c>
      <c r="F1078" s="155">
        <v>1</v>
      </c>
      <c r="G1078" s="156">
        <f t="shared" si="16"/>
        <v>1.7837000000000001</v>
      </c>
      <c r="H1078" s="157">
        <f>ROUND(G1078*'2-Calculator'!$C$27,2)</f>
        <v>9614.14</v>
      </c>
      <c r="I1078" s="158" t="s">
        <v>18</v>
      </c>
      <c r="J1078" s="158" t="s">
        <v>17</v>
      </c>
      <c r="K1078" s="159" t="s">
        <v>151</v>
      </c>
      <c r="L1078" s="160" t="s">
        <v>157</v>
      </c>
      <c r="M1078" s="161"/>
      <c r="O1078" s="149"/>
      <c r="P1078" s="149"/>
    </row>
    <row r="1079" spans="1:16">
      <c r="A1079" s="150" t="s">
        <v>1165</v>
      </c>
      <c r="B1079" s="151" t="s">
        <v>1814</v>
      </c>
      <c r="C1079" s="152">
        <v>8.27</v>
      </c>
      <c r="D1079" s="153">
        <v>2.0752000000000002</v>
      </c>
      <c r="E1079" s="154">
        <v>2.5223</v>
      </c>
      <c r="F1079" s="155">
        <v>1</v>
      </c>
      <c r="G1079" s="156">
        <f t="shared" si="16"/>
        <v>2.5223</v>
      </c>
      <c r="H1079" s="157">
        <f>ROUND(G1079*'2-Calculator'!$C$27,2)</f>
        <v>13595.2</v>
      </c>
      <c r="I1079" s="158" t="s">
        <v>18</v>
      </c>
      <c r="J1079" s="158" t="s">
        <v>17</v>
      </c>
      <c r="K1079" s="159" t="s">
        <v>151</v>
      </c>
      <c r="L1079" s="160" t="s">
        <v>157</v>
      </c>
      <c r="M1079" s="161"/>
      <c r="O1079" s="149"/>
      <c r="P1079" s="149"/>
    </row>
    <row r="1080" spans="1:16">
      <c r="A1080" s="163" t="s">
        <v>1166</v>
      </c>
      <c r="B1080" s="164" t="s">
        <v>1814</v>
      </c>
      <c r="C1080" s="165">
        <v>18.899999999999999</v>
      </c>
      <c r="D1080" s="166">
        <v>4.9782000000000002</v>
      </c>
      <c r="E1080" s="167">
        <v>6.0509000000000004</v>
      </c>
      <c r="F1080" s="168">
        <v>1</v>
      </c>
      <c r="G1080" s="167">
        <f t="shared" si="16"/>
        <v>6.0509000000000004</v>
      </c>
      <c r="H1080" s="169">
        <f>ROUND(G1080*'2-Calculator'!$C$27,2)</f>
        <v>32614.35</v>
      </c>
      <c r="I1080" s="170" t="s">
        <v>18</v>
      </c>
      <c r="J1080" s="170" t="s">
        <v>17</v>
      </c>
      <c r="K1080" s="171" t="s">
        <v>151</v>
      </c>
      <c r="L1080" s="172" t="s">
        <v>157</v>
      </c>
      <c r="M1080" s="161"/>
      <c r="O1080" s="149"/>
      <c r="P1080" s="149"/>
    </row>
    <row r="1081" spans="1:16">
      <c r="A1081" s="173" t="s">
        <v>1167</v>
      </c>
      <c r="B1081" s="174" t="s">
        <v>1815</v>
      </c>
      <c r="C1081" s="175">
        <v>2.94</v>
      </c>
      <c r="D1081" s="176">
        <v>0.59040000000000004</v>
      </c>
      <c r="E1081" s="177">
        <v>0.71760000000000002</v>
      </c>
      <c r="F1081" s="178">
        <v>1</v>
      </c>
      <c r="G1081" s="156">
        <f t="shared" si="16"/>
        <v>0.71760000000000002</v>
      </c>
      <c r="H1081" s="157">
        <f>ROUND(G1081*'2-Calculator'!$C$27,2)</f>
        <v>3867.86</v>
      </c>
      <c r="I1081" s="179" t="s">
        <v>18</v>
      </c>
      <c r="J1081" s="179" t="s">
        <v>17</v>
      </c>
      <c r="K1081" s="180" t="s">
        <v>151</v>
      </c>
      <c r="L1081" s="181" t="s">
        <v>157</v>
      </c>
      <c r="M1081" s="161"/>
      <c r="O1081" s="149"/>
      <c r="P1081" s="149"/>
    </row>
    <row r="1082" spans="1:16">
      <c r="A1082" s="150" t="s">
        <v>1168</v>
      </c>
      <c r="B1082" s="151" t="s">
        <v>1815</v>
      </c>
      <c r="C1082" s="152">
        <v>3.76</v>
      </c>
      <c r="D1082" s="153">
        <v>0.70789999999999997</v>
      </c>
      <c r="E1082" s="154">
        <v>0.86040000000000005</v>
      </c>
      <c r="F1082" s="155">
        <v>1</v>
      </c>
      <c r="G1082" s="156">
        <f t="shared" si="16"/>
        <v>0.86040000000000005</v>
      </c>
      <c r="H1082" s="157">
        <f>ROUND(G1082*'2-Calculator'!$C$27,2)</f>
        <v>4637.5600000000004</v>
      </c>
      <c r="I1082" s="158" t="s">
        <v>18</v>
      </c>
      <c r="J1082" s="158" t="s">
        <v>17</v>
      </c>
      <c r="K1082" s="159" t="s">
        <v>151</v>
      </c>
      <c r="L1082" s="160" t="s">
        <v>157</v>
      </c>
      <c r="M1082" s="161"/>
      <c r="O1082" s="149"/>
      <c r="P1082" s="149"/>
    </row>
    <row r="1083" spans="1:16">
      <c r="A1083" s="150" t="s">
        <v>1169</v>
      </c>
      <c r="B1083" s="151" t="s">
        <v>1815</v>
      </c>
      <c r="C1083" s="152">
        <v>6.05</v>
      </c>
      <c r="D1083" s="153">
        <v>1.1451</v>
      </c>
      <c r="E1083" s="154">
        <v>1.3917999999999999</v>
      </c>
      <c r="F1083" s="155">
        <v>1</v>
      </c>
      <c r="G1083" s="156">
        <f t="shared" si="16"/>
        <v>1.3917999999999999</v>
      </c>
      <c r="H1083" s="157">
        <f>ROUND(G1083*'2-Calculator'!$C$27,2)</f>
        <v>7501.8</v>
      </c>
      <c r="I1083" s="158" t="s">
        <v>18</v>
      </c>
      <c r="J1083" s="158" t="s">
        <v>17</v>
      </c>
      <c r="K1083" s="159" t="s">
        <v>151</v>
      </c>
      <c r="L1083" s="160" t="s">
        <v>157</v>
      </c>
      <c r="M1083" s="161"/>
      <c r="O1083" s="149"/>
      <c r="P1083" s="149"/>
    </row>
    <row r="1084" spans="1:16">
      <c r="A1084" s="163" t="s">
        <v>1170</v>
      </c>
      <c r="B1084" s="164" t="s">
        <v>1815</v>
      </c>
      <c r="C1084" s="165">
        <v>11.98</v>
      </c>
      <c r="D1084" s="166">
        <v>2.5034000000000001</v>
      </c>
      <c r="E1084" s="167">
        <v>3.0428000000000002</v>
      </c>
      <c r="F1084" s="168">
        <v>1</v>
      </c>
      <c r="G1084" s="167">
        <f t="shared" si="16"/>
        <v>3.0428000000000002</v>
      </c>
      <c r="H1084" s="169">
        <f>ROUND(G1084*'2-Calculator'!$C$27,2)</f>
        <v>16400.689999999999</v>
      </c>
      <c r="I1084" s="170" t="s">
        <v>18</v>
      </c>
      <c r="J1084" s="170" t="s">
        <v>17</v>
      </c>
      <c r="K1084" s="171" t="s">
        <v>151</v>
      </c>
      <c r="L1084" s="172" t="s">
        <v>157</v>
      </c>
      <c r="M1084" s="161"/>
      <c r="O1084" s="149"/>
      <c r="P1084" s="149"/>
    </row>
    <row r="1085" spans="1:16">
      <c r="A1085" s="173" t="s">
        <v>1171</v>
      </c>
      <c r="B1085" s="174" t="s">
        <v>1816</v>
      </c>
      <c r="C1085" s="175">
        <v>2.85</v>
      </c>
      <c r="D1085" s="176">
        <v>0.67420000000000002</v>
      </c>
      <c r="E1085" s="177">
        <v>0.81950000000000001</v>
      </c>
      <c r="F1085" s="178">
        <v>1</v>
      </c>
      <c r="G1085" s="156">
        <f t="shared" si="16"/>
        <v>0.81950000000000001</v>
      </c>
      <c r="H1085" s="157">
        <f>ROUND(G1085*'2-Calculator'!$C$27,2)</f>
        <v>4417.1099999999997</v>
      </c>
      <c r="I1085" s="179" t="s">
        <v>18</v>
      </c>
      <c r="J1085" s="179" t="s">
        <v>17</v>
      </c>
      <c r="K1085" s="180" t="s">
        <v>151</v>
      </c>
      <c r="L1085" s="181" t="s">
        <v>157</v>
      </c>
      <c r="M1085" s="161"/>
      <c r="O1085" s="149"/>
      <c r="P1085" s="149"/>
    </row>
    <row r="1086" spans="1:16">
      <c r="A1086" s="150" t="s">
        <v>1172</v>
      </c>
      <c r="B1086" s="151" t="s">
        <v>1816</v>
      </c>
      <c r="C1086" s="152">
        <v>3.72</v>
      </c>
      <c r="D1086" s="153">
        <v>0.90490000000000004</v>
      </c>
      <c r="E1086" s="154">
        <v>1.0999000000000001</v>
      </c>
      <c r="F1086" s="155">
        <v>1</v>
      </c>
      <c r="G1086" s="156">
        <f t="shared" si="16"/>
        <v>1.0999000000000001</v>
      </c>
      <c r="H1086" s="157">
        <f>ROUND(G1086*'2-Calculator'!$C$27,2)</f>
        <v>5928.46</v>
      </c>
      <c r="I1086" s="158" t="s">
        <v>18</v>
      </c>
      <c r="J1086" s="158" t="s">
        <v>17</v>
      </c>
      <c r="K1086" s="159" t="s">
        <v>151</v>
      </c>
      <c r="L1086" s="160" t="s">
        <v>157</v>
      </c>
      <c r="M1086" s="161"/>
      <c r="O1086" s="149"/>
      <c r="P1086" s="149"/>
    </row>
    <row r="1087" spans="1:16">
      <c r="A1087" s="150" t="s">
        <v>1173</v>
      </c>
      <c r="B1087" s="151" t="s">
        <v>1816</v>
      </c>
      <c r="C1087" s="152">
        <v>5.41</v>
      </c>
      <c r="D1087" s="153">
        <v>1.194</v>
      </c>
      <c r="E1087" s="154">
        <v>1.4513</v>
      </c>
      <c r="F1087" s="155">
        <v>1</v>
      </c>
      <c r="G1087" s="156">
        <f t="shared" si="16"/>
        <v>1.4513</v>
      </c>
      <c r="H1087" s="157">
        <f>ROUND(G1087*'2-Calculator'!$C$27,2)</f>
        <v>7822.51</v>
      </c>
      <c r="I1087" s="158" t="s">
        <v>18</v>
      </c>
      <c r="J1087" s="158" t="s">
        <v>17</v>
      </c>
      <c r="K1087" s="159" t="s">
        <v>151</v>
      </c>
      <c r="L1087" s="160" t="s">
        <v>157</v>
      </c>
      <c r="M1087" s="161"/>
      <c r="O1087" s="149"/>
      <c r="P1087" s="149"/>
    </row>
    <row r="1088" spans="1:16">
      <c r="A1088" s="163" t="s">
        <v>1174</v>
      </c>
      <c r="B1088" s="164" t="s">
        <v>1816</v>
      </c>
      <c r="C1088" s="165">
        <v>9.86</v>
      </c>
      <c r="D1088" s="166">
        <v>2.3052999999999999</v>
      </c>
      <c r="E1088" s="167">
        <v>2.802</v>
      </c>
      <c r="F1088" s="168">
        <v>1</v>
      </c>
      <c r="G1088" s="167">
        <f t="shared" si="16"/>
        <v>2.802</v>
      </c>
      <c r="H1088" s="169">
        <f>ROUND(G1088*'2-Calculator'!$C$27,2)</f>
        <v>15102.78</v>
      </c>
      <c r="I1088" s="170" t="s">
        <v>18</v>
      </c>
      <c r="J1088" s="170" t="s">
        <v>17</v>
      </c>
      <c r="K1088" s="171" t="s">
        <v>151</v>
      </c>
      <c r="L1088" s="172" t="s">
        <v>157</v>
      </c>
      <c r="M1088" s="161"/>
      <c r="O1088" s="149"/>
      <c r="P1088" s="149"/>
    </row>
    <row r="1089" spans="1:16">
      <c r="A1089" s="173" t="s">
        <v>1175</v>
      </c>
      <c r="B1089" s="174" t="s">
        <v>1609</v>
      </c>
      <c r="C1089" s="175">
        <v>3.74</v>
      </c>
      <c r="D1089" s="176">
        <v>0.48809999999999998</v>
      </c>
      <c r="E1089" s="177">
        <v>0.59330000000000005</v>
      </c>
      <c r="F1089" s="178">
        <v>1</v>
      </c>
      <c r="G1089" s="156">
        <f t="shared" si="16"/>
        <v>0.59330000000000005</v>
      </c>
      <c r="H1089" s="157">
        <f>ROUND(G1089*'2-Calculator'!$C$27,2)</f>
        <v>3197.89</v>
      </c>
      <c r="I1089" s="179" t="s">
        <v>18</v>
      </c>
      <c r="J1089" s="179" t="s">
        <v>17</v>
      </c>
      <c r="K1089" s="180" t="s">
        <v>151</v>
      </c>
      <c r="L1089" s="181" t="s">
        <v>157</v>
      </c>
      <c r="M1089" s="161"/>
      <c r="O1089" s="149"/>
      <c r="P1089" s="149"/>
    </row>
    <row r="1090" spans="1:16">
      <c r="A1090" s="150" t="s">
        <v>1176</v>
      </c>
      <c r="B1090" s="151" t="s">
        <v>1609</v>
      </c>
      <c r="C1090" s="152">
        <v>4.8099999999999996</v>
      </c>
      <c r="D1090" s="153">
        <v>0.66269999999999996</v>
      </c>
      <c r="E1090" s="154">
        <v>0.80549999999999999</v>
      </c>
      <c r="F1090" s="155">
        <v>1</v>
      </c>
      <c r="G1090" s="156">
        <f t="shared" si="16"/>
        <v>0.80549999999999999</v>
      </c>
      <c r="H1090" s="157">
        <f>ROUND(G1090*'2-Calculator'!$C$27,2)</f>
        <v>4341.6499999999996</v>
      </c>
      <c r="I1090" s="158" t="s">
        <v>18</v>
      </c>
      <c r="J1090" s="158" t="s">
        <v>17</v>
      </c>
      <c r="K1090" s="159" t="s">
        <v>151</v>
      </c>
      <c r="L1090" s="160" t="s">
        <v>157</v>
      </c>
      <c r="M1090" s="161"/>
      <c r="O1090" s="149"/>
      <c r="P1090" s="149"/>
    </row>
    <row r="1091" spans="1:16">
      <c r="A1091" s="150" t="s">
        <v>1177</v>
      </c>
      <c r="B1091" s="151" t="s">
        <v>1609</v>
      </c>
      <c r="C1091" s="152">
        <v>6.42</v>
      </c>
      <c r="D1091" s="153">
        <v>0.9153</v>
      </c>
      <c r="E1091" s="154">
        <v>1.1125</v>
      </c>
      <c r="F1091" s="155">
        <v>1</v>
      </c>
      <c r="G1091" s="156">
        <f t="shared" si="16"/>
        <v>1.1125</v>
      </c>
      <c r="H1091" s="157">
        <f>ROUND(G1091*'2-Calculator'!$C$27,2)</f>
        <v>5996.38</v>
      </c>
      <c r="I1091" s="158" t="s">
        <v>18</v>
      </c>
      <c r="J1091" s="158" t="s">
        <v>17</v>
      </c>
      <c r="K1091" s="159" t="s">
        <v>151</v>
      </c>
      <c r="L1091" s="160" t="s">
        <v>157</v>
      </c>
      <c r="M1091" s="161"/>
      <c r="O1091" s="149"/>
      <c r="P1091" s="149"/>
    </row>
    <row r="1092" spans="1:16">
      <c r="A1092" s="163" t="s">
        <v>1178</v>
      </c>
      <c r="B1092" s="164" t="s">
        <v>1609</v>
      </c>
      <c r="C1092" s="165">
        <v>9.8800000000000008</v>
      </c>
      <c r="D1092" s="166">
        <v>1.827</v>
      </c>
      <c r="E1092" s="167">
        <v>2.2206999999999999</v>
      </c>
      <c r="F1092" s="168">
        <v>1</v>
      </c>
      <c r="G1092" s="167">
        <f t="shared" si="16"/>
        <v>2.2206999999999999</v>
      </c>
      <c r="H1092" s="169">
        <f>ROUND(G1092*'2-Calculator'!$C$27,2)</f>
        <v>11969.57</v>
      </c>
      <c r="I1092" s="170" t="s">
        <v>18</v>
      </c>
      <c r="J1092" s="170" t="s">
        <v>17</v>
      </c>
      <c r="K1092" s="171" t="s">
        <v>151</v>
      </c>
      <c r="L1092" s="172" t="s">
        <v>157</v>
      </c>
      <c r="M1092" s="161"/>
      <c r="O1092" s="149"/>
      <c r="P1092" s="149"/>
    </row>
    <row r="1093" spans="1:16">
      <c r="A1093" s="173" t="s">
        <v>1179</v>
      </c>
      <c r="B1093" s="174" t="s">
        <v>1817</v>
      </c>
      <c r="C1093" s="175">
        <v>2.2200000000000002</v>
      </c>
      <c r="D1093" s="176">
        <v>0.47649999999999998</v>
      </c>
      <c r="E1093" s="177">
        <v>0.57920000000000005</v>
      </c>
      <c r="F1093" s="178">
        <v>1</v>
      </c>
      <c r="G1093" s="156">
        <f t="shared" si="16"/>
        <v>0.57920000000000005</v>
      </c>
      <c r="H1093" s="157">
        <f>ROUND(G1093*'2-Calculator'!$C$27,2)</f>
        <v>3121.89</v>
      </c>
      <c r="I1093" s="179" t="s">
        <v>18</v>
      </c>
      <c r="J1093" s="179" t="s">
        <v>17</v>
      </c>
      <c r="K1093" s="180" t="s">
        <v>151</v>
      </c>
      <c r="L1093" s="181" t="s">
        <v>157</v>
      </c>
      <c r="M1093" s="161"/>
      <c r="O1093" s="149"/>
      <c r="P1093" s="149"/>
    </row>
    <row r="1094" spans="1:16">
      <c r="A1094" s="150" t="s">
        <v>1180</v>
      </c>
      <c r="B1094" s="151" t="s">
        <v>1817</v>
      </c>
      <c r="C1094" s="152">
        <v>3.03</v>
      </c>
      <c r="D1094" s="153">
        <v>0.6532</v>
      </c>
      <c r="E1094" s="154">
        <v>0.79390000000000005</v>
      </c>
      <c r="F1094" s="155">
        <v>1</v>
      </c>
      <c r="G1094" s="156">
        <f t="shared" si="16"/>
        <v>0.79390000000000005</v>
      </c>
      <c r="H1094" s="157">
        <f>ROUND(G1094*'2-Calculator'!$C$27,2)</f>
        <v>4279.12</v>
      </c>
      <c r="I1094" s="158" t="s">
        <v>18</v>
      </c>
      <c r="J1094" s="158" t="s">
        <v>17</v>
      </c>
      <c r="K1094" s="159" t="s">
        <v>151</v>
      </c>
      <c r="L1094" s="160" t="s">
        <v>157</v>
      </c>
      <c r="M1094" s="161"/>
      <c r="O1094" s="149"/>
      <c r="P1094" s="149"/>
    </row>
    <row r="1095" spans="1:16">
      <c r="A1095" s="150" t="s">
        <v>1181</v>
      </c>
      <c r="B1095" s="151" t="s">
        <v>1817</v>
      </c>
      <c r="C1095" s="152">
        <v>4.38</v>
      </c>
      <c r="D1095" s="153">
        <v>0.91249999999999998</v>
      </c>
      <c r="E1095" s="154">
        <v>1.1091</v>
      </c>
      <c r="F1095" s="155">
        <v>1</v>
      </c>
      <c r="G1095" s="156">
        <f t="shared" si="16"/>
        <v>1.1091</v>
      </c>
      <c r="H1095" s="157">
        <f>ROUND(G1095*'2-Calculator'!$C$27,2)</f>
        <v>5978.05</v>
      </c>
      <c r="I1095" s="158" t="s">
        <v>18</v>
      </c>
      <c r="J1095" s="158" t="s">
        <v>17</v>
      </c>
      <c r="K1095" s="159" t="s">
        <v>151</v>
      </c>
      <c r="L1095" s="160" t="s">
        <v>157</v>
      </c>
      <c r="M1095" s="161"/>
      <c r="O1095" s="149"/>
      <c r="P1095" s="149"/>
    </row>
    <row r="1096" spans="1:16">
      <c r="A1096" s="163" t="s">
        <v>1182</v>
      </c>
      <c r="B1096" s="164" t="s">
        <v>1817</v>
      </c>
      <c r="C1096" s="165">
        <v>7.56</v>
      </c>
      <c r="D1096" s="166">
        <v>1.52</v>
      </c>
      <c r="E1096" s="167">
        <v>1.8474999999999999</v>
      </c>
      <c r="F1096" s="168">
        <v>1</v>
      </c>
      <c r="G1096" s="167">
        <f t="shared" si="16"/>
        <v>1.8474999999999999</v>
      </c>
      <c r="H1096" s="169">
        <f>ROUND(G1096*'2-Calculator'!$C$27,2)</f>
        <v>9958.0300000000007</v>
      </c>
      <c r="I1096" s="170" t="s">
        <v>18</v>
      </c>
      <c r="J1096" s="170" t="s">
        <v>17</v>
      </c>
      <c r="K1096" s="171" t="s">
        <v>151</v>
      </c>
      <c r="L1096" s="172" t="s">
        <v>157</v>
      </c>
      <c r="M1096" s="161"/>
      <c r="O1096" s="149"/>
      <c r="P1096" s="149"/>
    </row>
    <row r="1097" spans="1:16">
      <c r="A1097" s="173" t="s">
        <v>1183</v>
      </c>
      <c r="B1097" s="174" t="s">
        <v>1818</v>
      </c>
      <c r="C1097" s="175">
        <v>3.56</v>
      </c>
      <c r="D1097" s="176">
        <v>1.5112000000000001</v>
      </c>
      <c r="E1097" s="177">
        <v>1.8368</v>
      </c>
      <c r="F1097" s="178">
        <v>1</v>
      </c>
      <c r="G1097" s="156">
        <f t="shared" si="16"/>
        <v>1.8368</v>
      </c>
      <c r="H1097" s="157">
        <f>ROUND(G1097*'2-Calculator'!$C$27,2)</f>
        <v>9900.35</v>
      </c>
      <c r="I1097" s="179" t="s">
        <v>18</v>
      </c>
      <c r="J1097" s="179" t="s">
        <v>17</v>
      </c>
      <c r="K1097" s="180" t="s">
        <v>151</v>
      </c>
      <c r="L1097" s="181" t="s">
        <v>157</v>
      </c>
      <c r="M1097" s="161"/>
      <c r="O1097" s="149"/>
      <c r="P1097" s="149"/>
    </row>
    <row r="1098" spans="1:16">
      <c r="A1098" s="150" t="s">
        <v>1184</v>
      </c>
      <c r="B1098" s="151" t="s">
        <v>1818</v>
      </c>
      <c r="C1098" s="152">
        <v>5.96</v>
      </c>
      <c r="D1098" s="153">
        <v>2.0552999999999999</v>
      </c>
      <c r="E1098" s="154">
        <v>2.4982000000000002</v>
      </c>
      <c r="F1098" s="155">
        <v>1</v>
      </c>
      <c r="G1098" s="156">
        <f t="shared" si="16"/>
        <v>2.4982000000000002</v>
      </c>
      <c r="H1098" s="157">
        <f>ROUND(G1098*'2-Calculator'!$C$27,2)</f>
        <v>13465.3</v>
      </c>
      <c r="I1098" s="158" t="s">
        <v>18</v>
      </c>
      <c r="J1098" s="158" t="s">
        <v>17</v>
      </c>
      <c r="K1098" s="159" t="s">
        <v>151</v>
      </c>
      <c r="L1098" s="160" t="s">
        <v>157</v>
      </c>
      <c r="M1098" s="161"/>
      <c r="O1098" s="149"/>
      <c r="P1098" s="149"/>
    </row>
    <row r="1099" spans="1:16">
      <c r="A1099" s="150" t="s">
        <v>1185</v>
      </c>
      <c r="B1099" s="151" t="s">
        <v>1818</v>
      </c>
      <c r="C1099" s="152">
        <v>11</v>
      </c>
      <c r="D1099" s="153">
        <v>3.2791999999999999</v>
      </c>
      <c r="E1099" s="154">
        <v>3.9857999999999998</v>
      </c>
      <c r="F1099" s="155">
        <v>1</v>
      </c>
      <c r="G1099" s="156">
        <f t="shared" si="16"/>
        <v>3.9857999999999998</v>
      </c>
      <c r="H1099" s="157">
        <f>ROUND(G1099*'2-Calculator'!$C$27,2)</f>
        <v>21483.46</v>
      </c>
      <c r="I1099" s="158" t="s">
        <v>18</v>
      </c>
      <c r="J1099" s="158" t="s">
        <v>17</v>
      </c>
      <c r="K1099" s="159" t="s">
        <v>151</v>
      </c>
      <c r="L1099" s="160" t="s">
        <v>157</v>
      </c>
      <c r="M1099" s="161"/>
      <c r="O1099" s="149"/>
      <c r="P1099" s="149"/>
    </row>
    <row r="1100" spans="1:16">
      <c r="A1100" s="163" t="s">
        <v>1186</v>
      </c>
      <c r="B1100" s="164" t="s">
        <v>1818</v>
      </c>
      <c r="C1100" s="165">
        <v>22.72</v>
      </c>
      <c r="D1100" s="166">
        <v>6.2725999999999997</v>
      </c>
      <c r="E1100" s="167">
        <v>7.6242000000000001</v>
      </c>
      <c r="F1100" s="168">
        <v>1</v>
      </c>
      <c r="G1100" s="167">
        <f t="shared" si="16"/>
        <v>7.6242000000000001</v>
      </c>
      <c r="H1100" s="169">
        <f>ROUND(G1100*'2-Calculator'!$C$27,2)</f>
        <v>41094.44</v>
      </c>
      <c r="I1100" s="170" t="s">
        <v>18</v>
      </c>
      <c r="J1100" s="170" t="s">
        <v>17</v>
      </c>
      <c r="K1100" s="171" t="s">
        <v>151</v>
      </c>
      <c r="L1100" s="172" t="s">
        <v>157</v>
      </c>
      <c r="M1100" s="161"/>
      <c r="O1100" s="149"/>
      <c r="P1100" s="149"/>
    </row>
    <row r="1101" spans="1:16">
      <c r="A1101" s="173" t="s">
        <v>1187</v>
      </c>
      <c r="B1101" s="174" t="s">
        <v>1819</v>
      </c>
      <c r="C1101" s="175">
        <v>2.4300000000000002</v>
      </c>
      <c r="D1101" s="176">
        <v>1.1096999999999999</v>
      </c>
      <c r="E1101" s="177">
        <v>1.3488</v>
      </c>
      <c r="F1101" s="178">
        <v>1</v>
      </c>
      <c r="G1101" s="156">
        <f t="shared" si="16"/>
        <v>1.3488</v>
      </c>
      <c r="H1101" s="157">
        <f>ROUND(G1101*'2-Calculator'!$C$27,2)</f>
        <v>7270.03</v>
      </c>
      <c r="I1101" s="179" t="s">
        <v>18</v>
      </c>
      <c r="J1101" s="179" t="s">
        <v>17</v>
      </c>
      <c r="K1101" s="180" t="s">
        <v>151</v>
      </c>
      <c r="L1101" s="181" t="s">
        <v>157</v>
      </c>
      <c r="M1101" s="161"/>
      <c r="O1101" s="149"/>
      <c r="P1101" s="149"/>
    </row>
    <row r="1102" spans="1:16">
      <c r="A1102" s="150" t="s">
        <v>1188</v>
      </c>
      <c r="B1102" s="151" t="s">
        <v>1819</v>
      </c>
      <c r="C1102" s="152">
        <v>4.7300000000000004</v>
      </c>
      <c r="D1102" s="153">
        <v>1.4653</v>
      </c>
      <c r="E1102" s="154">
        <v>1.7809999999999999</v>
      </c>
      <c r="F1102" s="155">
        <v>1</v>
      </c>
      <c r="G1102" s="156">
        <f t="shared" si="16"/>
        <v>1.7809999999999999</v>
      </c>
      <c r="H1102" s="157">
        <f>ROUND(G1102*'2-Calculator'!$C$27,2)</f>
        <v>9599.59</v>
      </c>
      <c r="I1102" s="158" t="s">
        <v>18</v>
      </c>
      <c r="J1102" s="158" t="s">
        <v>17</v>
      </c>
      <c r="K1102" s="159" t="s">
        <v>151</v>
      </c>
      <c r="L1102" s="160" t="s">
        <v>157</v>
      </c>
      <c r="M1102" s="161"/>
      <c r="O1102" s="149"/>
      <c r="P1102" s="149"/>
    </row>
    <row r="1103" spans="1:16">
      <c r="A1103" s="150" t="s">
        <v>1189</v>
      </c>
      <c r="B1103" s="151" t="s">
        <v>1819</v>
      </c>
      <c r="C1103" s="152">
        <v>11.16</v>
      </c>
      <c r="D1103" s="153">
        <v>2.6032000000000002</v>
      </c>
      <c r="E1103" s="154">
        <v>3.1640999999999999</v>
      </c>
      <c r="F1103" s="155">
        <v>1</v>
      </c>
      <c r="G1103" s="156">
        <f t="shared" si="16"/>
        <v>3.1640999999999999</v>
      </c>
      <c r="H1103" s="157">
        <f>ROUND(G1103*'2-Calculator'!$C$27,2)</f>
        <v>17054.5</v>
      </c>
      <c r="I1103" s="158" t="s">
        <v>18</v>
      </c>
      <c r="J1103" s="158" t="s">
        <v>17</v>
      </c>
      <c r="K1103" s="159" t="s">
        <v>151</v>
      </c>
      <c r="L1103" s="160" t="s">
        <v>157</v>
      </c>
      <c r="M1103" s="161"/>
      <c r="O1103" s="149"/>
      <c r="P1103" s="149"/>
    </row>
    <row r="1104" spans="1:16">
      <c r="A1104" s="163" t="s">
        <v>1190</v>
      </c>
      <c r="B1104" s="164" t="s">
        <v>1819</v>
      </c>
      <c r="C1104" s="165">
        <v>22.72</v>
      </c>
      <c r="D1104" s="166">
        <v>5.4027000000000003</v>
      </c>
      <c r="E1104" s="167">
        <v>6.5667999999999997</v>
      </c>
      <c r="F1104" s="168">
        <v>1</v>
      </c>
      <c r="G1104" s="167">
        <f t="shared" si="16"/>
        <v>6.5667999999999997</v>
      </c>
      <c r="H1104" s="169">
        <f>ROUND(G1104*'2-Calculator'!$C$27,2)</f>
        <v>35395.050000000003</v>
      </c>
      <c r="I1104" s="170" t="s">
        <v>18</v>
      </c>
      <c r="J1104" s="170" t="s">
        <v>17</v>
      </c>
      <c r="K1104" s="171" t="s">
        <v>151</v>
      </c>
      <c r="L1104" s="172" t="s">
        <v>157</v>
      </c>
      <c r="M1104" s="161"/>
      <c r="O1104" s="149"/>
      <c r="P1104" s="149"/>
    </row>
    <row r="1105" spans="1:16">
      <c r="A1105" s="173" t="s">
        <v>1191</v>
      </c>
      <c r="B1105" s="174" t="s">
        <v>1610</v>
      </c>
      <c r="C1105" s="175">
        <v>4.18</v>
      </c>
      <c r="D1105" s="176">
        <v>0.8085</v>
      </c>
      <c r="E1105" s="177">
        <v>0.98270000000000002</v>
      </c>
      <c r="F1105" s="178">
        <v>1</v>
      </c>
      <c r="G1105" s="156">
        <f t="shared" si="16"/>
        <v>0.98270000000000002</v>
      </c>
      <c r="H1105" s="157">
        <f>ROUND(G1105*'2-Calculator'!$C$27,2)</f>
        <v>5296.75</v>
      </c>
      <c r="I1105" s="179" t="s">
        <v>18</v>
      </c>
      <c r="J1105" s="179" t="s">
        <v>17</v>
      </c>
      <c r="K1105" s="180" t="s">
        <v>151</v>
      </c>
      <c r="L1105" s="181" t="s">
        <v>157</v>
      </c>
      <c r="M1105" s="161"/>
      <c r="O1105" s="149"/>
      <c r="P1105" s="149"/>
    </row>
    <row r="1106" spans="1:16">
      <c r="A1106" s="150" t="s">
        <v>1192</v>
      </c>
      <c r="B1106" s="151" t="s">
        <v>1610</v>
      </c>
      <c r="C1106" s="152">
        <v>8.4700000000000006</v>
      </c>
      <c r="D1106" s="153">
        <v>1.5627</v>
      </c>
      <c r="E1106" s="154">
        <v>1.8994</v>
      </c>
      <c r="F1106" s="155">
        <v>1</v>
      </c>
      <c r="G1106" s="156">
        <f t="shared" si="16"/>
        <v>1.8994</v>
      </c>
      <c r="H1106" s="157">
        <f>ROUND(G1106*'2-Calculator'!$C$27,2)</f>
        <v>10237.77</v>
      </c>
      <c r="I1106" s="158" t="s">
        <v>18</v>
      </c>
      <c r="J1106" s="158" t="s">
        <v>17</v>
      </c>
      <c r="K1106" s="159" t="s">
        <v>151</v>
      </c>
      <c r="L1106" s="160" t="s">
        <v>157</v>
      </c>
      <c r="M1106" s="161"/>
      <c r="O1106" s="149"/>
      <c r="P1106" s="149"/>
    </row>
    <row r="1107" spans="1:16">
      <c r="A1107" s="150" t="s">
        <v>1193</v>
      </c>
      <c r="B1107" s="151" t="s">
        <v>1610</v>
      </c>
      <c r="C1107" s="152">
        <v>16.739999999999998</v>
      </c>
      <c r="D1107" s="153">
        <v>3.0110999999999999</v>
      </c>
      <c r="E1107" s="154">
        <v>3.6598999999999999</v>
      </c>
      <c r="F1107" s="155">
        <v>1</v>
      </c>
      <c r="G1107" s="156">
        <f t="shared" si="16"/>
        <v>3.6598999999999999</v>
      </c>
      <c r="H1107" s="157">
        <f>ROUND(G1107*'2-Calculator'!$C$27,2)</f>
        <v>19726.86</v>
      </c>
      <c r="I1107" s="158" t="s">
        <v>18</v>
      </c>
      <c r="J1107" s="158" t="s">
        <v>17</v>
      </c>
      <c r="K1107" s="159" t="s">
        <v>151</v>
      </c>
      <c r="L1107" s="160" t="s">
        <v>157</v>
      </c>
      <c r="M1107" s="161"/>
      <c r="O1107" s="149"/>
      <c r="P1107" s="149"/>
    </row>
    <row r="1108" spans="1:16">
      <c r="A1108" s="163" t="s">
        <v>1194</v>
      </c>
      <c r="B1108" s="164" t="s">
        <v>1610</v>
      </c>
      <c r="C1108" s="165">
        <v>23.41</v>
      </c>
      <c r="D1108" s="166">
        <v>5.1036000000000001</v>
      </c>
      <c r="E1108" s="167">
        <v>6.2032999999999996</v>
      </c>
      <c r="F1108" s="168">
        <v>1</v>
      </c>
      <c r="G1108" s="167">
        <f t="shared" si="16"/>
        <v>6.2032999999999996</v>
      </c>
      <c r="H1108" s="169">
        <f>ROUND(G1108*'2-Calculator'!$C$27,2)</f>
        <v>33435.79</v>
      </c>
      <c r="I1108" s="170" t="s">
        <v>18</v>
      </c>
      <c r="J1108" s="170" t="s">
        <v>17</v>
      </c>
      <c r="K1108" s="171" t="s">
        <v>151</v>
      </c>
      <c r="L1108" s="172" t="s">
        <v>157</v>
      </c>
      <c r="M1108" s="161"/>
      <c r="O1108" s="149"/>
      <c r="P1108" s="149"/>
    </row>
    <row r="1109" spans="1:16">
      <c r="A1109" s="173" t="s">
        <v>1195</v>
      </c>
      <c r="B1109" s="174" t="s">
        <v>1820</v>
      </c>
      <c r="C1109" s="175">
        <v>3.66</v>
      </c>
      <c r="D1109" s="176">
        <v>0.82</v>
      </c>
      <c r="E1109" s="177">
        <v>0.99670000000000003</v>
      </c>
      <c r="F1109" s="178">
        <v>1</v>
      </c>
      <c r="G1109" s="156">
        <f t="shared" si="16"/>
        <v>0.99670000000000003</v>
      </c>
      <c r="H1109" s="157">
        <f>ROUND(G1109*'2-Calculator'!$C$27,2)</f>
        <v>5372.21</v>
      </c>
      <c r="I1109" s="179" t="s">
        <v>18</v>
      </c>
      <c r="J1109" s="179" t="s">
        <v>17</v>
      </c>
      <c r="K1109" s="180" t="s">
        <v>151</v>
      </c>
      <c r="L1109" s="181" t="s">
        <v>157</v>
      </c>
      <c r="M1109" s="161"/>
      <c r="O1109" s="149"/>
      <c r="P1109" s="149"/>
    </row>
    <row r="1110" spans="1:16">
      <c r="A1110" s="150" t="s">
        <v>1196</v>
      </c>
      <c r="B1110" s="151" t="s">
        <v>1820</v>
      </c>
      <c r="C1110" s="152">
        <v>5.2</v>
      </c>
      <c r="D1110" s="153">
        <v>1.0739000000000001</v>
      </c>
      <c r="E1110" s="154">
        <v>1.3052999999999999</v>
      </c>
      <c r="F1110" s="155">
        <v>1</v>
      </c>
      <c r="G1110" s="156">
        <f t="shared" ref="G1110:G1173" si="17">ROUND(F1110*E1110,4)</f>
        <v>1.3052999999999999</v>
      </c>
      <c r="H1110" s="157">
        <f>ROUND(G1110*'2-Calculator'!$C$27,2)</f>
        <v>7035.57</v>
      </c>
      <c r="I1110" s="158" t="s">
        <v>18</v>
      </c>
      <c r="J1110" s="158" t="s">
        <v>17</v>
      </c>
      <c r="K1110" s="159" t="s">
        <v>151</v>
      </c>
      <c r="L1110" s="160" t="s">
        <v>157</v>
      </c>
      <c r="M1110" s="161"/>
      <c r="O1110" s="149"/>
      <c r="P1110" s="149"/>
    </row>
    <row r="1111" spans="1:16">
      <c r="A1111" s="150" t="s">
        <v>1197</v>
      </c>
      <c r="B1111" s="151" t="s">
        <v>1820</v>
      </c>
      <c r="C1111" s="152">
        <v>8.4</v>
      </c>
      <c r="D1111" s="153">
        <v>1.6436999999999999</v>
      </c>
      <c r="E1111" s="154">
        <v>1.9979</v>
      </c>
      <c r="F1111" s="155">
        <v>1</v>
      </c>
      <c r="G1111" s="156">
        <f t="shared" si="17"/>
        <v>1.9979</v>
      </c>
      <c r="H1111" s="157">
        <f>ROUND(G1111*'2-Calculator'!$C$27,2)</f>
        <v>10768.68</v>
      </c>
      <c r="I1111" s="158" t="s">
        <v>18</v>
      </c>
      <c r="J1111" s="158" t="s">
        <v>17</v>
      </c>
      <c r="K1111" s="159" t="s">
        <v>151</v>
      </c>
      <c r="L1111" s="160" t="s">
        <v>157</v>
      </c>
      <c r="M1111" s="161"/>
      <c r="O1111" s="149"/>
      <c r="P1111" s="149"/>
    </row>
    <row r="1112" spans="1:16">
      <c r="A1112" s="163" t="s">
        <v>1198</v>
      </c>
      <c r="B1112" s="164" t="s">
        <v>1820</v>
      </c>
      <c r="C1112" s="165">
        <v>14.63</v>
      </c>
      <c r="D1112" s="166">
        <v>3.0512000000000001</v>
      </c>
      <c r="E1112" s="167">
        <v>3.7086000000000001</v>
      </c>
      <c r="F1112" s="168">
        <v>1</v>
      </c>
      <c r="G1112" s="167">
        <f t="shared" si="17"/>
        <v>3.7086000000000001</v>
      </c>
      <c r="H1112" s="169">
        <f>ROUND(G1112*'2-Calculator'!$C$27,2)</f>
        <v>19989.349999999999</v>
      </c>
      <c r="I1112" s="170" t="s">
        <v>18</v>
      </c>
      <c r="J1112" s="170" t="s">
        <v>17</v>
      </c>
      <c r="K1112" s="171" t="s">
        <v>151</v>
      </c>
      <c r="L1112" s="172" t="s">
        <v>157</v>
      </c>
      <c r="M1112" s="161"/>
      <c r="O1112" s="149"/>
      <c r="P1112" s="149"/>
    </row>
    <row r="1113" spans="1:16">
      <c r="A1113" s="173" t="s">
        <v>1199</v>
      </c>
      <c r="B1113" s="174" t="s">
        <v>1611</v>
      </c>
      <c r="C1113" s="175">
        <v>3.13</v>
      </c>
      <c r="D1113" s="176">
        <v>0.57850000000000001</v>
      </c>
      <c r="E1113" s="177">
        <v>0.70309999999999995</v>
      </c>
      <c r="F1113" s="178">
        <v>1</v>
      </c>
      <c r="G1113" s="156">
        <f t="shared" si="17"/>
        <v>0.70309999999999995</v>
      </c>
      <c r="H1113" s="157">
        <f>ROUND(G1113*'2-Calculator'!$C$27,2)</f>
        <v>3789.71</v>
      </c>
      <c r="I1113" s="179" t="s">
        <v>18</v>
      </c>
      <c r="J1113" s="179" t="s">
        <v>17</v>
      </c>
      <c r="K1113" s="180" t="s">
        <v>151</v>
      </c>
      <c r="L1113" s="181" t="s">
        <v>157</v>
      </c>
      <c r="M1113" s="161"/>
      <c r="O1113" s="149"/>
      <c r="P1113" s="149"/>
    </row>
    <row r="1114" spans="1:16">
      <c r="A1114" s="150" t="s">
        <v>1200</v>
      </c>
      <c r="B1114" s="151" t="s">
        <v>1611</v>
      </c>
      <c r="C1114" s="152">
        <v>5.32</v>
      </c>
      <c r="D1114" s="153">
        <v>0.95099999999999996</v>
      </c>
      <c r="E1114" s="154">
        <v>1.1558999999999999</v>
      </c>
      <c r="F1114" s="155">
        <v>1</v>
      </c>
      <c r="G1114" s="156">
        <f t="shared" si="17"/>
        <v>1.1558999999999999</v>
      </c>
      <c r="H1114" s="157">
        <f>ROUND(G1114*'2-Calculator'!$C$27,2)</f>
        <v>6230.3</v>
      </c>
      <c r="I1114" s="158" t="s">
        <v>18</v>
      </c>
      <c r="J1114" s="158" t="s">
        <v>17</v>
      </c>
      <c r="K1114" s="159" t="s">
        <v>151</v>
      </c>
      <c r="L1114" s="160" t="s">
        <v>157</v>
      </c>
      <c r="M1114" s="161"/>
      <c r="O1114" s="149"/>
      <c r="P1114" s="149"/>
    </row>
    <row r="1115" spans="1:16">
      <c r="A1115" s="150" t="s">
        <v>1201</v>
      </c>
      <c r="B1115" s="151" t="s">
        <v>1611</v>
      </c>
      <c r="C1115" s="152">
        <v>8.8800000000000008</v>
      </c>
      <c r="D1115" s="153">
        <v>1.7937000000000001</v>
      </c>
      <c r="E1115" s="154">
        <v>2.1802000000000001</v>
      </c>
      <c r="F1115" s="155">
        <v>1</v>
      </c>
      <c r="G1115" s="156">
        <f t="shared" si="17"/>
        <v>2.1802000000000001</v>
      </c>
      <c r="H1115" s="157">
        <f>ROUND(G1115*'2-Calculator'!$C$27,2)</f>
        <v>11751.28</v>
      </c>
      <c r="I1115" s="158" t="s">
        <v>18</v>
      </c>
      <c r="J1115" s="158" t="s">
        <v>17</v>
      </c>
      <c r="K1115" s="159" t="s">
        <v>151</v>
      </c>
      <c r="L1115" s="160" t="s">
        <v>157</v>
      </c>
      <c r="M1115" s="161"/>
      <c r="O1115" s="149"/>
      <c r="P1115" s="149"/>
    </row>
    <row r="1116" spans="1:16">
      <c r="A1116" s="163" t="s">
        <v>1202</v>
      </c>
      <c r="B1116" s="164" t="s">
        <v>1611</v>
      </c>
      <c r="C1116" s="165">
        <v>13.33</v>
      </c>
      <c r="D1116" s="166">
        <v>2.9127999999999998</v>
      </c>
      <c r="E1116" s="167">
        <v>3.5404</v>
      </c>
      <c r="F1116" s="168">
        <v>1</v>
      </c>
      <c r="G1116" s="167">
        <f t="shared" si="17"/>
        <v>3.5404</v>
      </c>
      <c r="H1116" s="169">
        <f>ROUND(G1116*'2-Calculator'!$C$27,2)</f>
        <v>19082.759999999998</v>
      </c>
      <c r="I1116" s="170" t="s">
        <v>18</v>
      </c>
      <c r="J1116" s="170" t="s">
        <v>17</v>
      </c>
      <c r="K1116" s="171" t="s">
        <v>151</v>
      </c>
      <c r="L1116" s="172" t="s">
        <v>157</v>
      </c>
      <c r="M1116" s="161"/>
      <c r="O1116" s="149"/>
      <c r="P1116" s="149"/>
    </row>
    <row r="1117" spans="1:16">
      <c r="A1117" s="173" t="s">
        <v>1203</v>
      </c>
      <c r="B1117" s="174" t="s">
        <v>1821</v>
      </c>
      <c r="C1117" s="175">
        <v>2.72</v>
      </c>
      <c r="D1117" s="176">
        <v>0.57809999999999995</v>
      </c>
      <c r="E1117" s="177">
        <v>0.70269999999999999</v>
      </c>
      <c r="F1117" s="178">
        <v>1</v>
      </c>
      <c r="G1117" s="156">
        <f t="shared" si="17"/>
        <v>0.70269999999999999</v>
      </c>
      <c r="H1117" s="157">
        <f>ROUND(G1117*'2-Calculator'!$C$27,2)</f>
        <v>3787.55</v>
      </c>
      <c r="I1117" s="179" t="s">
        <v>18</v>
      </c>
      <c r="J1117" s="179" t="s">
        <v>17</v>
      </c>
      <c r="K1117" s="180" t="s">
        <v>151</v>
      </c>
      <c r="L1117" s="181" t="s">
        <v>157</v>
      </c>
      <c r="M1117" s="161"/>
      <c r="O1117" s="149"/>
      <c r="P1117" s="149"/>
    </row>
    <row r="1118" spans="1:16">
      <c r="A1118" s="150" t="s">
        <v>1204</v>
      </c>
      <c r="B1118" s="151" t="s">
        <v>1821</v>
      </c>
      <c r="C1118" s="152">
        <v>3.81</v>
      </c>
      <c r="D1118" s="153">
        <v>0.74560000000000004</v>
      </c>
      <c r="E1118" s="154">
        <v>0.90629999999999999</v>
      </c>
      <c r="F1118" s="155">
        <v>1</v>
      </c>
      <c r="G1118" s="156">
        <f t="shared" si="17"/>
        <v>0.90629999999999999</v>
      </c>
      <c r="H1118" s="157">
        <f>ROUND(G1118*'2-Calculator'!$C$27,2)</f>
        <v>4884.96</v>
      </c>
      <c r="I1118" s="158" t="s">
        <v>18</v>
      </c>
      <c r="J1118" s="158" t="s">
        <v>17</v>
      </c>
      <c r="K1118" s="159" t="s">
        <v>151</v>
      </c>
      <c r="L1118" s="160" t="s">
        <v>157</v>
      </c>
      <c r="M1118" s="161"/>
      <c r="O1118" s="149"/>
      <c r="P1118" s="149"/>
    </row>
    <row r="1119" spans="1:16">
      <c r="A1119" s="150" t="s">
        <v>1205</v>
      </c>
      <c r="B1119" s="151" t="s">
        <v>1821</v>
      </c>
      <c r="C1119" s="152">
        <v>6.16</v>
      </c>
      <c r="D1119" s="153">
        <v>1.0935999999999999</v>
      </c>
      <c r="E1119" s="154">
        <v>1.3291999999999999</v>
      </c>
      <c r="F1119" s="155">
        <v>1</v>
      </c>
      <c r="G1119" s="156">
        <f t="shared" si="17"/>
        <v>1.3291999999999999</v>
      </c>
      <c r="H1119" s="157">
        <f>ROUND(G1119*'2-Calculator'!$C$27,2)</f>
        <v>7164.39</v>
      </c>
      <c r="I1119" s="158" t="s">
        <v>18</v>
      </c>
      <c r="J1119" s="158" t="s">
        <v>17</v>
      </c>
      <c r="K1119" s="159" t="s">
        <v>151</v>
      </c>
      <c r="L1119" s="160" t="s">
        <v>157</v>
      </c>
      <c r="M1119" s="161"/>
      <c r="O1119" s="149"/>
      <c r="P1119" s="149"/>
    </row>
    <row r="1120" spans="1:16">
      <c r="A1120" s="163" t="s">
        <v>1206</v>
      </c>
      <c r="B1120" s="164" t="s">
        <v>1821</v>
      </c>
      <c r="C1120" s="165">
        <v>10.33</v>
      </c>
      <c r="D1120" s="166">
        <v>1.9112</v>
      </c>
      <c r="E1120" s="167">
        <v>2.323</v>
      </c>
      <c r="F1120" s="168">
        <v>1</v>
      </c>
      <c r="G1120" s="167">
        <f t="shared" si="17"/>
        <v>2.323</v>
      </c>
      <c r="H1120" s="169">
        <f>ROUND(G1120*'2-Calculator'!$C$27,2)</f>
        <v>12520.97</v>
      </c>
      <c r="I1120" s="170" t="s">
        <v>18</v>
      </c>
      <c r="J1120" s="170" t="s">
        <v>17</v>
      </c>
      <c r="K1120" s="171" t="s">
        <v>151</v>
      </c>
      <c r="L1120" s="172" t="s">
        <v>157</v>
      </c>
      <c r="M1120" s="161"/>
      <c r="O1120" s="149"/>
      <c r="P1120" s="149"/>
    </row>
    <row r="1121" spans="1:16">
      <c r="A1121" s="173" t="s">
        <v>1207</v>
      </c>
      <c r="B1121" s="174" t="s">
        <v>1612</v>
      </c>
      <c r="C1121" s="175">
        <v>4</v>
      </c>
      <c r="D1121" s="176">
        <v>0.61429999999999996</v>
      </c>
      <c r="E1121" s="177">
        <v>0.74670000000000003</v>
      </c>
      <c r="F1121" s="178">
        <v>1</v>
      </c>
      <c r="G1121" s="156">
        <f t="shared" si="17"/>
        <v>0.74670000000000003</v>
      </c>
      <c r="H1121" s="157">
        <f>ROUND(G1121*'2-Calculator'!$C$27,2)</f>
        <v>4024.71</v>
      </c>
      <c r="I1121" s="179" t="s">
        <v>18</v>
      </c>
      <c r="J1121" s="179" t="s">
        <v>17</v>
      </c>
      <c r="K1121" s="180" t="s">
        <v>151</v>
      </c>
      <c r="L1121" s="181" t="s">
        <v>157</v>
      </c>
      <c r="M1121" s="161"/>
      <c r="O1121" s="149"/>
      <c r="P1121" s="149"/>
    </row>
    <row r="1122" spans="1:16">
      <c r="A1122" s="150" t="s">
        <v>1208</v>
      </c>
      <c r="B1122" s="151" t="s">
        <v>1612</v>
      </c>
      <c r="C1122" s="152">
        <v>4.0599999999999996</v>
      </c>
      <c r="D1122" s="153">
        <v>0.74490000000000001</v>
      </c>
      <c r="E1122" s="154">
        <v>0.90539999999999998</v>
      </c>
      <c r="F1122" s="155">
        <v>1</v>
      </c>
      <c r="G1122" s="156">
        <f t="shared" si="17"/>
        <v>0.90539999999999998</v>
      </c>
      <c r="H1122" s="157">
        <f>ROUND(G1122*'2-Calculator'!$C$27,2)</f>
        <v>4880.1099999999997</v>
      </c>
      <c r="I1122" s="158" t="s">
        <v>18</v>
      </c>
      <c r="J1122" s="158" t="s">
        <v>17</v>
      </c>
      <c r="K1122" s="159" t="s">
        <v>151</v>
      </c>
      <c r="L1122" s="160" t="s">
        <v>157</v>
      </c>
      <c r="M1122" s="161"/>
      <c r="O1122" s="149"/>
      <c r="P1122" s="149"/>
    </row>
    <row r="1123" spans="1:16">
      <c r="A1123" s="150" t="s">
        <v>1209</v>
      </c>
      <c r="B1123" s="151" t="s">
        <v>1612</v>
      </c>
      <c r="C1123" s="152">
        <v>10.130000000000001</v>
      </c>
      <c r="D1123" s="153">
        <v>1.5844</v>
      </c>
      <c r="E1123" s="154">
        <v>1.9258</v>
      </c>
      <c r="F1123" s="155">
        <v>1</v>
      </c>
      <c r="G1123" s="156">
        <f t="shared" si="17"/>
        <v>1.9258</v>
      </c>
      <c r="H1123" s="157">
        <f>ROUND(G1123*'2-Calculator'!$C$27,2)</f>
        <v>10380.06</v>
      </c>
      <c r="I1123" s="158" t="s">
        <v>18</v>
      </c>
      <c r="J1123" s="158" t="s">
        <v>17</v>
      </c>
      <c r="K1123" s="159" t="s">
        <v>151</v>
      </c>
      <c r="L1123" s="160" t="s">
        <v>157</v>
      </c>
      <c r="M1123" s="161"/>
      <c r="O1123" s="149"/>
      <c r="P1123" s="149"/>
    </row>
    <row r="1124" spans="1:16">
      <c r="A1124" s="163" t="s">
        <v>1210</v>
      </c>
      <c r="B1124" s="164" t="s">
        <v>1612</v>
      </c>
      <c r="C1124" s="165">
        <v>25.33</v>
      </c>
      <c r="D1124" s="166">
        <v>4.9926000000000004</v>
      </c>
      <c r="E1124" s="167">
        <v>6.0683999999999996</v>
      </c>
      <c r="F1124" s="168">
        <v>1</v>
      </c>
      <c r="G1124" s="167">
        <f t="shared" si="17"/>
        <v>6.0683999999999996</v>
      </c>
      <c r="H1124" s="169">
        <f>ROUND(G1124*'2-Calculator'!$C$27,2)</f>
        <v>32708.68</v>
      </c>
      <c r="I1124" s="170" t="s">
        <v>18</v>
      </c>
      <c r="J1124" s="170" t="s">
        <v>17</v>
      </c>
      <c r="K1124" s="171" t="s">
        <v>151</v>
      </c>
      <c r="L1124" s="172" t="s">
        <v>157</v>
      </c>
      <c r="M1124" s="161"/>
      <c r="O1124" s="149"/>
      <c r="P1124" s="149"/>
    </row>
    <row r="1125" spans="1:16">
      <c r="A1125" s="173" t="s">
        <v>1211</v>
      </c>
      <c r="B1125" s="174" t="s">
        <v>1613</v>
      </c>
      <c r="C1125" s="175">
        <v>2.98</v>
      </c>
      <c r="D1125" s="176">
        <v>0.6351</v>
      </c>
      <c r="E1125" s="177">
        <v>0.77190000000000003</v>
      </c>
      <c r="F1125" s="178">
        <v>1</v>
      </c>
      <c r="G1125" s="156">
        <f t="shared" si="17"/>
        <v>0.77190000000000003</v>
      </c>
      <c r="H1125" s="157">
        <f>ROUND(G1125*'2-Calculator'!$C$27,2)</f>
        <v>4160.54</v>
      </c>
      <c r="I1125" s="179" t="s">
        <v>18</v>
      </c>
      <c r="J1125" s="179" t="s">
        <v>17</v>
      </c>
      <c r="K1125" s="180" t="s">
        <v>151</v>
      </c>
      <c r="L1125" s="181" t="s">
        <v>157</v>
      </c>
      <c r="M1125" s="161"/>
      <c r="O1125" s="149"/>
      <c r="P1125" s="149"/>
    </row>
    <row r="1126" spans="1:16">
      <c r="A1126" s="150" t="s">
        <v>1212</v>
      </c>
      <c r="B1126" s="151" t="s">
        <v>1613</v>
      </c>
      <c r="C1126" s="152">
        <v>3.69</v>
      </c>
      <c r="D1126" s="153">
        <v>0.82210000000000005</v>
      </c>
      <c r="E1126" s="154">
        <v>0.99919999999999998</v>
      </c>
      <c r="F1126" s="155">
        <v>1</v>
      </c>
      <c r="G1126" s="156">
        <f t="shared" si="17"/>
        <v>0.99919999999999998</v>
      </c>
      <c r="H1126" s="157">
        <f>ROUND(G1126*'2-Calculator'!$C$27,2)</f>
        <v>5385.69</v>
      </c>
      <c r="I1126" s="158" t="s">
        <v>18</v>
      </c>
      <c r="J1126" s="158" t="s">
        <v>17</v>
      </c>
      <c r="K1126" s="159" t="s">
        <v>151</v>
      </c>
      <c r="L1126" s="160" t="s">
        <v>157</v>
      </c>
      <c r="M1126" s="161"/>
      <c r="O1126" s="149"/>
      <c r="P1126" s="149"/>
    </row>
    <row r="1127" spans="1:16">
      <c r="A1127" s="150" t="s">
        <v>1213</v>
      </c>
      <c r="B1127" s="151" t="s">
        <v>1613</v>
      </c>
      <c r="C1127" s="152">
        <v>5.54</v>
      </c>
      <c r="D1127" s="153">
        <v>1.254</v>
      </c>
      <c r="E1127" s="154">
        <v>1.5242</v>
      </c>
      <c r="F1127" s="155">
        <v>1</v>
      </c>
      <c r="G1127" s="156">
        <f t="shared" si="17"/>
        <v>1.5242</v>
      </c>
      <c r="H1127" s="157">
        <f>ROUND(G1127*'2-Calculator'!$C$27,2)</f>
        <v>8215.44</v>
      </c>
      <c r="I1127" s="158" t="s">
        <v>18</v>
      </c>
      <c r="J1127" s="158" t="s">
        <v>17</v>
      </c>
      <c r="K1127" s="159" t="s">
        <v>151</v>
      </c>
      <c r="L1127" s="160" t="s">
        <v>157</v>
      </c>
      <c r="M1127" s="161"/>
      <c r="O1127" s="149"/>
      <c r="P1127" s="149"/>
    </row>
    <row r="1128" spans="1:16">
      <c r="A1128" s="163" t="s">
        <v>1214</v>
      </c>
      <c r="B1128" s="164" t="s">
        <v>1613</v>
      </c>
      <c r="C1128" s="165">
        <v>13.14</v>
      </c>
      <c r="D1128" s="166">
        <v>2.6556000000000002</v>
      </c>
      <c r="E1128" s="167">
        <v>3.2277999999999998</v>
      </c>
      <c r="F1128" s="168">
        <v>1</v>
      </c>
      <c r="G1128" s="167">
        <f t="shared" si="17"/>
        <v>3.2277999999999998</v>
      </c>
      <c r="H1128" s="169">
        <f>ROUND(G1128*'2-Calculator'!$C$27,2)</f>
        <v>17397.84</v>
      </c>
      <c r="I1128" s="170" t="s">
        <v>18</v>
      </c>
      <c r="J1128" s="170" t="s">
        <v>17</v>
      </c>
      <c r="K1128" s="171" t="s">
        <v>151</v>
      </c>
      <c r="L1128" s="172" t="s">
        <v>157</v>
      </c>
      <c r="M1128" s="161"/>
      <c r="O1128" s="149"/>
      <c r="P1128" s="149"/>
    </row>
    <row r="1129" spans="1:16">
      <c r="A1129" s="173" t="s">
        <v>1215</v>
      </c>
      <c r="B1129" s="174" t="s">
        <v>1822</v>
      </c>
      <c r="C1129" s="175">
        <v>3.95</v>
      </c>
      <c r="D1129" s="176">
        <v>1.0112000000000001</v>
      </c>
      <c r="E1129" s="177">
        <v>1.2291000000000001</v>
      </c>
      <c r="F1129" s="178">
        <v>1</v>
      </c>
      <c r="G1129" s="156">
        <f t="shared" si="17"/>
        <v>1.2291000000000001</v>
      </c>
      <c r="H1129" s="157">
        <f>ROUND(G1129*'2-Calculator'!$C$27,2)</f>
        <v>6624.85</v>
      </c>
      <c r="I1129" s="179" t="s">
        <v>18</v>
      </c>
      <c r="J1129" s="179" t="s">
        <v>17</v>
      </c>
      <c r="K1129" s="180" t="s">
        <v>151</v>
      </c>
      <c r="L1129" s="181" t="s">
        <v>157</v>
      </c>
      <c r="M1129" s="161"/>
      <c r="O1129" s="149"/>
      <c r="P1129" s="149"/>
    </row>
    <row r="1130" spans="1:16">
      <c r="A1130" s="150" t="s">
        <v>1216</v>
      </c>
      <c r="B1130" s="151" t="s">
        <v>1822</v>
      </c>
      <c r="C1130" s="152">
        <v>5.9</v>
      </c>
      <c r="D1130" s="153">
        <v>1.4759</v>
      </c>
      <c r="E1130" s="154">
        <v>1.7939000000000001</v>
      </c>
      <c r="F1130" s="155">
        <v>1</v>
      </c>
      <c r="G1130" s="156">
        <f t="shared" si="17"/>
        <v>1.7939000000000001</v>
      </c>
      <c r="H1130" s="157">
        <f>ROUND(G1130*'2-Calculator'!$C$27,2)</f>
        <v>9669.1200000000008</v>
      </c>
      <c r="I1130" s="158" t="s">
        <v>18</v>
      </c>
      <c r="J1130" s="158" t="s">
        <v>17</v>
      </c>
      <c r="K1130" s="159" t="s">
        <v>151</v>
      </c>
      <c r="L1130" s="160" t="s">
        <v>157</v>
      </c>
      <c r="M1130" s="161"/>
      <c r="O1130" s="149"/>
      <c r="P1130" s="149"/>
    </row>
    <row r="1131" spans="1:16">
      <c r="A1131" s="150" t="s">
        <v>1217</v>
      </c>
      <c r="B1131" s="151" t="s">
        <v>1822</v>
      </c>
      <c r="C1131" s="152">
        <v>10.07</v>
      </c>
      <c r="D1131" s="153">
        <v>2.4045000000000001</v>
      </c>
      <c r="E1131" s="154">
        <v>2.9226000000000001</v>
      </c>
      <c r="F1131" s="155">
        <v>1</v>
      </c>
      <c r="G1131" s="156">
        <f t="shared" si="17"/>
        <v>2.9226000000000001</v>
      </c>
      <c r="H1131" s="157">
        <f>ROUND(G1131*'2-Calculator'!$C$27,2)</f>
        <v>15752.81</v>
      </c>
      <c r="I1131" s="158" t="s">
        <v>18</v>
      </c>
      <c r="J1131" s="158" t="s">
        <v>17</v>
      </c>
      <c r="K1131" s="159" t="s">
        <v>151</v>
      </c>
      <c r="L1131" s="160" t="s">
        <v>157</v>
      </c>
      <c r="M1131" s="161"/>
      <c r="O1131" s="149"/>
      <c r="P1131" s="149"/>
    </row>
    <row r="1132" spans="1:16">
      <c r="A1132" s="163" t="s">
        <v>1218</v>
      </c>
      <c r="B1132" s="164" t="s">
        <v>1822</v>
      </c>
      <c r="C1132" s="165">
        <v>16.02</v>
      </c>
      <c r="D1132" s="166">
        <v>4.4048999999999996</v>
      </c>
      <c r="E1132" s="167">
        <v>5.3540000000000001</v>
      </c>
      <c r="F1132" s="168">
        <v>1</v>
      </c>
      <c r="G1132" s="167">
        <f t="shared" si="17"/>
        <v>5.3540000000000001</v>
      </c>
      <c r="H1132" s="169">
        <f>ROUND(G1132*'2-Calculator'!$C$27,2)</f>
        <v>28858.06</v>
      </c>
      <c r="I1132" s="170" t="s">
        <v>18</v>
      </c>
      <c r="J1132" s="170" t="s">
        <v>17</v>
      </c>
      <c r="K1132" s="171" t="s">
        <v>151</v>
      </c>
      <c r="L1132" s="172" t="s">
        <v>157</v>
      </c>
      <c r="M1132" s="161"/>
      <c r="O1132" s="149"/>
      <c r="P1132" s="149"/>
    </row>
    <row r="1133" spans="1:16">
      <c r="A1133" s="173" t="s">
        <v>1219</v>
      </c>
      <c r="B1133" s="174" t="s">
        <v>1823</v>
      </c>
      <c r="C1133" s="175">
        <v>4.1399999999999997</v>
      </c>
      <c r="D1133" s="176">
        <v>1.0065999999999999</v>
      </c>
      <c r="E1133" s="177">
        <v>1.2235</v>
      </c>
      <c r="F1133" s="178">
        <v>1</v>
      </c>
      <c r="G1133" s="156">
        <f t="shared" si="17"/>
        <v>1.2235</v>
      </c>
      <c r="H1133" s="157">
        <f>ROUND(G1133*'2-Calculator'!$C$27,2)</f>
        <v>6594.67</v>
      </c>
      <c r="I1133" s="179" t="s">
        <v>18</v>
      </c>
      <c r="J1133" s="179" t="s">
        <v>17</v>
      </c>
      <c r="K1133" s="180" t="s">
        <v>151</v>
      </c>
      <c r="L1133" s="181" t="s">
        <v>157</v>
      </c>
      <c r="M1133" s="161"/>
      <c r="O1133" s="149"/>
      <c r="P1133" s="149"/>
    </row>
    <row r="1134" spans="1:16">
      <c r="A1134" s="150" t="s">
        <v>1220</v>
      </c>
      <c r="B1134" s="151" t="s">
        <v>1823</v>
      </c>
      <c r="C1134" s="152">
        <v>5.9</v>
      </c>
      <c r="D1134" s="153">
        <v>1.3187</v>
      </c>
      <c r="E1134" s="154">
        <v>1.6028</v>
      </c>
      <c r="F1134" s="155">
        <v>1</v>
      </c>
      <c r="G1134" s="156">
        <f t="shared" si="17"/>
        <v>1.6028</v>
      </c>
      <c r="H1134" s="157">
        <f>ROUND(G1134*'2-Calculator'!$C$27,2)</f>
        <v>8639.09</v>
      </c>
      <c r="I1134" s="158" t="s">
        <v>18</v>
      </c>
      <c r="J1134" s="158" t="s">
        <v>17</v>
      </c>
      <c r="K1134" s="159" t="s">
        <v>151</v>
      </c>
      <c r="L1134" s="160" t="s">
        <v>157</v>
      </c>
      <c r="M1134" s="161"/>
      <c r="O1134" s="149"/>
      <c r="P1134" s="149"/>
    </row>
    <row r="1135" spans="1:16">
      <c r="A1135" s="150" t="s">
        <v>1221</v>
      </c>
      <c r="B1135" s="151" t="s">
        <v>1823</v>
      </c>
      <c r="C1135" s="152">
        <v>9.9600000000000009</v>
      </c>
      <c r="D1135" s="153">
        <v>2.1879</v>
      </c>
      <c r="E1135" s="154">
        <v>2.6593</v>
      </c>
      <c r="F1135" s="155">
        <v>1</v>
      </c>
      <c r="G1135" s="156">
        <f t="shared" si="17"/>
        <v>2.6593</v>
      </c>
      <c r="H1135" s="157">
        <f>ROUND(G1135*'2-Calculator'!$C$27,2)</f>
        <v>14333.63</v>
      </c>
      <c r="I1135" s="158" t="s">
        <v>18</v>
      </c>
      <c r="J1135" s="158" t="s">
        <v>17</v>
      </c>
      <c r="K1135" s="159" t="s">
        <v>151</v>
      </c>
      <c r="L1135" s="160" t="s">
        <v>157</v>
      </c>
      <c r="M1135" s="161"/>
      <c r="O1135" s="149"/>
      <c r="P1135" s="149"/>
    </row>
    <row r="1136" spans="1:16">
      <c r="A1136" s="163" t="s">
        <v>1222</v>
      </c>
      <c r="B1136" s="164" t="s">
        <v>1823</v>
      </c>
      <c r="C1136" s="165">
        <v>16.96</v>
      </c>
      <c r="D1136" s="166">
        <v>4.1703999999999999</v>
      </c>
      <c r="E1136" s="167">
        <v>5.069</v>
      </c>
      <c r="F1136" s="168">
        <v>1</v>
      </c>
      <c r="G1136" s="167">
        <f t="shared" si="17"/>
        <v>5.069</v>
      </c>
      <c r="H1136" s="169">
        <f>ROUND(G1136*'2-Calculator'!$C$27,2)</f>
        <v>27321.91</v>
      </c>
      <c r="I1136" s="170" t="s">
        <v>18</v>
      </c>
      <c r="J1136" s="170" t="s">
        <v>17</v>
      </c>
      <c r="K1136" s="171" t="s">
        <v>151</v>
      </c>
      <c r="L1136" s="172" t="s">
        <v>157</v>
      </c>
      <c r="M1136" s="161"/>
      <c r="O1136" s="149"/>
      <c r="P1136" s="149"/>
    </row>
    <row r="1137" spans="1:16">
      <c r="A1137" s="173" t="s">
        <v>1223</v>
      </c>
      <c r="B1137" s="174" t="s">
        <v>1824</v>
      </c>
      <c r="C1137" s="175">
        <v>2.93</v>
      </c>
      <c r="D1137" s="176">
        <v>0.55900000000000005</v>
      </c>
      <c r="E1137" s="177">
        <v>0.6794</v>
      </c>
      <c r="F1137" s="178">
        <v>1</v>
      </c>
      <c r="G1137" s="156">
        <f t="shared" si="17"/>
        <v>0.6794</v>
      </c>
      <c r="H1137" s="157">
        <f>ROUND(G1137*'2-Calculator'!$C$27,2)</f>
        <v>3661.97</v>
      </c>
      <c r="I1137" s="179" t="s">
        <v>18</v>
      </c>
      <c r="J1137" s="179" t="s">
        <v>17</v>
      </c>
      <c r="K1137" s="180" t="s">
        <v>151</v>
      </c>
      <c r="L1137" s="181" t="s">
        <v>157</v>
      </c>
      <c r="M1137" s="161"/>
      <c r="O1137" s="149"/>
      <c r="P1137" s="149"/>
    </row>
    <row r="1138" spans="1:16">
      <c r="A1138" s="150" t="s">
        <v>1224</v>
      </c>
      <c r="B1138" s="151" t="s">
        <v>1824</v>
      </c>
      <c r="C1138" s="152">
        <v>3.82</v>
      </c>
      <c r="D1138" s="153">
        <v>0.72130000000000005</v>
      </c>
      <c r="E1138" s="154">
        <v>0.87670000000000003</v>
      </c>
      <c r="F1138" s="155">
        <v>1</v>
      </c>
      <c r="G1138" s="156">
        <f t="shared" si="17"/>
        <v>0.87670000000000003</v>
      </c>
      <c r="H1138" s="157">
        <f>ROUND(G1138*'2-Calculator'!$C$27,2)</f>
        <v>4725.41</v>
      </c>
      <c r="I1138" s="158" t="s">
        <v>18</v>
      </c>
      <c r="J1138" s="158" t="s">
        <v>17</v>
      </c>
      <c r="K1138" s="159" t="s">
        <v>151</v>
      </c>
      <c r="L1138" s="160" t="s">
        <v>157</v>
      </c>
      <c r="M1138" s="161"/>
      <c r="O1138" s="149"/>
      <c r="P1138" s="149"/>
    </row>
    <row r="1139" spans="1:16">
      <c r="A1139" s="150" t="s">
        <v>1225</v>
      </c>
      <c r="B1139" s="151" t="s">
        <v>1824</v>
      </c>
      <c r="C1139" s="152">
        <v>5.53</v>
      </c>
      <c r="D1139" s="153">
        <v>1.0604</v>
      </c>
      <c r="E1139" s="154">
        <v>1.2888999999999999</v>
      </c>
      <c r="F1139" s="155">
        <v>1</v>
      </c>
      <c r="G1139" s="156">
        <f t="shared" si="17"/>
        <v>1.2888999999999999</v>
      </c>
      <c r="H1139" s="157">
        <f>ROUND(G1139*'2-Calculator'!$C$27,2)</f>
        <v>6947.17</v>
      </c>
      <c r="I1139" s="158" t="s">
        <v>18</v>
      </c>
      <c r="J1139" s="158" t="s">
        <v>17</v>
      </c>
      <c r="K1139" s="159" t="s">
        <v>151</v>
      </c>
      <c r="L1139" s="160" t="s">
        <v>157</v>
      </c>
      <c r="M1139" s="161"/>
      <c r="O1139" s="149"/>
      <c r="P1139" s="149"/>
    </row>
    <row r="1140" spans="1:16">
      <c r="A1140" s="163" t="s">
        <v>1226</v>
      </c>
      <c r="B1140" s="164" t="s">
        <v>1824</v>
      </c>
      <c r="C1140" s="165">
        <v>8.24</v>
      </c>
      <c r="D1140" s="166">
        <v>1.8467</v>
      </c>
      <c r="E1140" s="167">
        <v>2.2446000000000002</v>
      </c>
      <c r="F1140" s="168">
        <v>1</v>
      </c>
      <c r="G1140" s="167">
        <f t="shared" si="17"/>
        <v>2.2446000000000002</v>
      </c>
      <c r="H1140" s="169">
        <f>ROUND(G1140*'2-Calculator'!$C$27,2)</f>
        <v>12098.39</v>
      </c>
      <c r="I1140" s="170" t="s">
        <v>18</v>
      </c>
      <c r="J1140" s="170" t="s">
        <v>17</v>
      </c>
      <c r="K1140" s="171" t="s">
        <v>151</v>
      </c>
      <c r="L1140" s="172" t="s">
        <v>157</v>
      </c>
      <c r="M1140" s="161"/>
      <c r="O1140" s="149"/>
      <c r="P1140" s="149"/>
    </row>
    <row r="1141" spans="1:16">
      <c r="A1141" s="173" t="s">
        <v>1227</v>
      </c>
      <c r="B1141" s="174" t="s">
        <v>1614</v>
      </c>
      <c r="C1141" s="175">
        <v>3.3</v>
      </c>
      <c r="D1141" s="176">
        <v>0.53759999999999997</v>
      </c>
      <c r="E1141" s="177">
        <v>0.65339999999999998</v>
      </c>
      <c r="F1141" s="178">
        <v>1</v>
      </c>
      <c r="G1141" s="156">
        <f t="shared" si="17"/>
        <v>0.65339999999999998</v>
      </c>
      <c r="H1141" s="157">
        <f>ROUND(G1141*'2-Calculator'!$C$27,2)</f>
        <v>3521.83</v>
      </c>
      <c r="I1141" s="179" t="s">
        <v>18</v>
      </c>
      <c r="J1141" s="179" t="s">
        <v>17</v>
      </c>
      <c r="K1141" s="180" t="s">
        <v>151</v>
      </c>
      <c r="L1141" s="181" t="s">
        <v>157</v>
      </c>
      <c r="M1141" s="161"/>
      <c r="O1141" s="149"/>
      <c r="P1141" s="149"/>
    </row>
    <row r="1142" spans="1:16">
      <c r="A1142" s="150" t="s">
        <v>1228</v>
      </c>
      <c r="B1142" s="151" t="s">
        <v>1614</v>
      </c>
      <c r="C1142" s="152">
        <v>4.22</v>
      </c>
      <c r="D1142" s="153">
        <v>0.71419999999999995</v>
      </c>
      <c r="E1142" s="154">
        <v>0.86809999999999998</v>
      </c>
      <c r="F1142" s="155">
        <v>1</v>
      </c>
      <c r="G1142" s="156">
        <f t="shared" si="17"/>
        <v>0.86809999999999998</v>
      </c>
      <c r="H1142" s="157">
        <f>ROUND(G1142*'2-Calculator'!$C$27,2)</f>
        <v>4679.0600000000004</v>
      </c>
      <c r="I1142" s="158" t="s">
        <v>18</v>
      </c>
      <c r="J1142" s="158" t="s">
        <v>17</v>
      </c>
      <c r="K1142" s="159" t="s">
        <v>151</v>
      </c>
      <c r="L1142" s="160" t="s">
        <v>157</v>
      </c>
      <c r="M1142" s="161"/>
      <c r="O1142" s="149"/>
      <c r="P1142" s="149"/>
    </row>
    <row r="1143" spans="1:16">
      <c r="A1143" s="150" t="s">
        <v>1229</v>
      </c>
      <c r="B1143" s="151" t="s">
        <v>1614</v>
      </c>
      <c r="C1143" s="152">
        <v>6.37</v>
      </c>
      <c r="D1143" s="153">
        <v>1.1296999999999999</v>
      </c>
      <c r="E1143" s="154">
        <v>1.3731</v>
      </c>
      <c r="F1143" s="155">
        <v>1</v>
      </c>
      <c r="G1143" s="156">
        <f t="shared" si="17"/>
        <v>1.3731</v>
      </c>
      <c r="H1143" s="157">
        <f>ROUND(G1143*'2-Calculator'!$C$27,2)</f>
        <v>7401.01</v>
      </c>
      <c r="I1143" s="158" t="s">
        <v>18</v>
      </c>
      <c r="J1143" s="158" t="s">
        <v>17</v>
      </c>
      <c r="K1143" s="159" t="s">
        <v>151</v>
      </c>
      <c r="L1143" s="160" t="s">
        <v>157</v>
      </c>
      <c r="M1143" s="161"/>
      <c r="O1143" s="149"/>
      <c r="P1143" s="149"/>
    </row>
    <row r="1144" spans="1:16">
      <c r="A1144" s="163" t="s">
        <v>1230</v>
      </c>
      <c r="B1144" s="164" t="s">
        <v>1614</v>
      </c>
      <c r="C1144" s="165">
        <v>10.08</v>
      </c>
      <c r="D1144" s="166">
        <v>2.0133999999999999</v>
      </c>
      <c r="E1144" s="167">
        <v>2.4472</v>
      </c>
      <c r="F1144" s="168">
        <v>1</v>
      </c>
      <c r="G1144" s="167">
        <f t="shared" si="17"/>
        <v>2.4472</v>
      </c>
      <c r="H1144" s="169">
        <f>ROUND(G1144*'2-Calculator'!$C$27,2)</f>
        <v>13190.41</v>
      </c>
      <c r="I1144" s="170" t="s">
        <v>18</v>
      </c>
      <c r="J1144" s="170" t="s">
        <v>17</v>
      </c>
      <c r="K1144" s="171" t="s">
        <v>151</v>
      </c>
      <c r="L1144" s="172" t="s">
        <v>157</v>
      </c>
      <c r="M1144" s="161"/>
      <c r="O1144" s="149"/>
      <c r="P1144" s="149"/>
    </row>
    <row r="1145" spans="1:16">
      <c r="A1145" s="173" t="s">
        <v>1231</v>
      </c>
      <c r="B1145" s="174" t="s">
        <v>1825</v>
      </c>
      <c r="C1145" s="175">
        <v>2.19</v>
      </c>
      <c r="D1145" s="176">
        <v>0.36780000000000002</v>
      </c>
      <c r="E1145" s="177">
        <v>0.44700000000000001</v>
      </c>
      <c r="F1145" s="178">
        <v>1</v>
      </c>
      <c r="G1145" s="156">
        <f t="shared" si="17"/>
        <v>0.44700000000000001</v>
      </c>
      <c r="H1145" s="157">
        <f>ROUND(G1145*'2-Calculator'!$C$27,2)</f>
        <v>2409.33</v>
      </c>
      <c r="I1145" s="179" t="s">
        <v>18</v>
      </c>
      <c r="J1145" s="179" t="s">
        <v>17</v>
      </c>
      <c r="K1145" s="180" t="s">
        <v>151</v>
      </c>
      <c r="L1145" s="181" t="s">
        <v>157</v>
      </c>
      <c r="M1145" s="161"/>
      <c r="O1145" s="149"/>
      <c r="P1145" s="149"/>
    </row>
    <row r="1146" spans="1:16">
      <c r="A1146" s="150" t="s">
        <v>1232</v>
      </c>
      <c r="B1146" s="151" t="s">
        <v>1825</v>
      </c>
      <c r="C1146" s="152">
        <v>2.87</v>
      </c>
      <c r="D1146" s="153">
        <v>0.55479999999999996</v>
      </c>
      <c r="E1146" s="154">
        <v>0.67430000000000001</v>
      </c>
      <c r="F1146" s="155">
        <v>1</v>
      </c>
      <c r="G1146" s="156">
        <f t="shared" si="17"/>
        <v>0.67430000000000001</v>
      </c>
      <c r="H1146" s="157">
        <f>ROUND(G1146*'2-Calculator'!$C$27,2)</f>
        <v>3634.48</v>
      </c>
      <c r="I1146" s="158" t="s">
        <v>18</v>
      </c>
      <c r="J1146" s="158" t="s">
        <v>17</v>
      </c>
      <c r="K1146" s="159" t="s">
        <v>151</v>
      </c>
      <c r="L1146" s="160" t="s">
        <v>157</v>
      </c>
      <c r="M1146" s="161"/>
      <c r="O1146" s="149"/>
      <c r="P1146" s="149"/>
    </row>
    <row r="1147" spans="1:16">
      <c r="A1147" s="150" t="s">
        <v>1233</v>
      </c>
      <c r="B1147" s="151" t="s">
        <v>1825</v>
      </c>
      <c r="C1147" s="152">
        <v>3.8</v>
      </c>
      <c r="D1147" s="153">
        <v>0.7319</v>
      </c>
      <c r="E1147" s="154">
        <v>0.88959999999999995</v>
      </c>
      <c r="F1147" s="155">
        <v>1</v>
      </c>
      <c r="G1147" s="156">
        <f t="shared" si="17"/>
        <v>0.88959999999999995</v>
      </c>
      <c r="H1147" s="157">
        <f>ROUND(G1147*'2-Calculator'!$C$27,2)</f>
        <v>4794.9399999999996</v>
      </c>
      <c r="I1147" s="158" t="s">
        <v>18</v>
      </c>
      <c r="J1147" s="158" t="s">
        <v>17</v>
      </c>
      <c r="K1147" s="159" t="s">
        <v>151</v>
      </c>
      <c r="L1147" s="160" t="s">
        <v>157</v>
      </c>
      <c r="M1147" s="161"/>
      <c r="O1147" s="149"/>
      <c r="P1147" s="149"/>
    </row>
    <row r="1148" spans="1:16">
      <c r="A1148" s="163" t="s">
        <v>1234</v>
      </c>
      <c r="B1148" s="164" t="s">
        <v>1825</v>
      </c>
      <c r="C1148" s="165">
        <v>5.67</v>
      </c>
      <c r="D1148" s="166">
        <v>1.1012</v>
      </c>
      <c r="E1148" s="167">
        <v>1.3385</v>
      </c>
      <c r="F1148" s="168">
        <v>1</v>
      </c>
      <c r="G1148" s="167">
        <f t="shared" si="17"/>
        <v>1.3385</v>
      </c>
      <c r="H1148" s="169">
        <f>ROUND(G1148*'2-Calculator'!$C$27,2)</f>
        <v>7214.52</v>
      </c>
      <c r="I1148" s="170" t="s">
        <v>18</v>
      </c>
      <c r="J1148" s="170" t="s">
        <v>17</v>
      </c>
      <c r="K1148" s="171" t="s">
        <v>151</v>
      </c>
      <c r="L1148" s="172" t="s">
        <v>157</v>
      </c>
      <c r="M1148" s="161"/>
      <c r="O1148" s="149"/>
      <c r="P1148" s="149"/>
    </row>
    <row r="1149" spans="1:16">
      <c r="A1149" s="173" t="s">
        <v>1235</v>
      </c>
      <c r="B1149" s="174" t="s">
        <v>1615</v>
      </c>
      <c r="C1149" s="175">
        <v>2.06</v>
      </c>
      <c r="D1149" s="176">
        <v>0.35139999999999999</v>
      </c>
      <c r="E1149" s="177">
        <v>0.42709999999999998</v>
      </c>
      <c r="F1149" s="178">
        <v>1</v>
      </c>
      <c r="G1149" s="156">
        <f t="shared" si="17"/>
        <v>0.42709999999999998</v>
      </c>
      <c r="H1149" s="157">
        <f>ROUND(G1149*'2-Calculator'!$C$27,2)</f>
        <v>2302.0700000000002</v>
      </c>
      <c r="I1149" s="179" t="s">
        <v>18</v>
      </c>
      <c r="J1149" s="179" t="s">
        <v>17</v>
      </c>
      <c r="K1149" s="180" t="s">
        <v>151</v>
      </c>
      <c r="L1149" s="181" t="s">
        <v>157</v>
      </c>
      <c r="M1149" s="161"/>
      <c r="O1149" s="149"/>
      <c r="P1149" s="149"/>
    </row>
    <row r="1150" spans="1:16">
      <c r="A1150" s="150" t="s">
        <v>1236</v>
      </c>
      <c r="B1150" s="151" t="s">
        <v>1615</v>
      </c>
      <c r="C1150" s="152">
        <v>2.74</v>
      </c>
      <c r="D1150" s="153">
        <v>0.5111</v>
      </c>
      <c r="E1150" s="154">
        <v>0.62119999999999997</v>
      </c>
      <c r="F1150" s="155">
        <v>1</v>
      </c>
      <c r="G1150" s="156">
        <f t="shared" si="17"/>
        <v>0.62119999999999997</v>
      </c>
      <c r="H1150" s="157">
        <f>ROUND(G1150*'2-Calculator'!$C$27,2)</f>
        <v>3348.27</v>
      </c>
      <c r="I1150" s="158" t="s">
        <v>18</v>
      </c>
      <c r="J1150" s="158" t="s">
        <v>17</v>
      </c>
      <c r="K1150" s="159" t="s">
        <v>151</v>
      </c>
      <c r="L1150" s="160" t="s">
        <v>157</v>
      </c>
      <c r="M1150" s="161"/>
      <c r="O1150" s="149"/>
      <c r="P1150" s="149"/>
    </row>
    <row r="1151" spans="1:16">
      <c r="A1151" s="150" t="s">
        <v>1237</v>
      </c>
      <c r="B1151" s="151" t="s">
        <v>1615</v>
      </c>
      <c r="C1151" s="152">
        <v>4.2699999999999996</v>
      </c>
      <c r="D1151" s="153">
        <v>0.76439999999999997</v>
      </c>
      <c r="E1151" s="154">
        <v>0.92910000000000004</v>
      </c>
      <c r="F1151" s="155">
        <v>1</v>
      </c>
      <c r="G1151" s="156">
        <f t="shared" si="17"/>
        <v>0.92910000000000004</v>
      </c>
      <c r="H1151" s="157">
        <f>ROUND(G1151*'2-Calculator'!$C$27,2)</f>
        <v>5007.8500000000004</v>
      </c>
      <c r="I1151" s="158" t="s">
        <v>18</v>
      </c>
      <c r="J1151" s="158" t="s">
        <v>17</v>
      </c>
      <c r="K1151" s="159" t="s">
        <v>151</v>
      </c>
      <c r="L1151" s="160" t="s">
        <v>157</v>
      </c>
      <c r="M1151" s="161"/>
      <c r="O1151" s="149"/>
      <c r="P1151" s="149"/>
    </row>
    <row r="1152" spans="1:16">
      <c r="A1152" s="163" t="s">
        <v>1238</v>
      </c>
      <c r="B1152" s="164" t="s">
        <v>1615</v>
      </c>
      <c r="C1152" s="165">
        <v>8.7899999999999991</v>
      </c>
      <c r="D1152" s="166">
        <v>1.5563</v>
      </c>
      <c r="E1152" s="167">
        <v>1.8915999999999999</v>
      </c>
      <c r="F1152" s="168">
        <v>1</v>
      </c>
      <c r="G1152" s="167">
        <f t="shared" si="17"/>
        <v>1.8915999999999999</v>
      </c>
      <c r="H1152" s="169">
        <f>ROUND(G1152*'2-Calculator'!$C$27,2)</f>
        <v>10195.719999999999</v>
      </c>
      <c r="I1152" s="170" t="s">
        <v>18</v>
      </c>
      <c r="J1152" s="170" t="s">
        <v>17</v>
      </c>
      <c r="K1152" s="171" t="s">
        <v>151</v>
      </c>
      <c r="L1152" s="172" t="s">
        <v>157</v>
      </c>
      <c r="M1152" s="161"/>
      <c r="O1152" s="149"/>
      <c r="P1152" s="149"/>
    </row>
    <row r="1153" spans="1:16">
      <c r="A1153" s="173" t="s">
        <v>1239</v>
      </c>
      <c r="B1153" s="174" t="s">
        <v>1826</v>
      </c>
      <c r="C1153" s="175">
        <v>3.61</v>
      </c>
      <c r="D1153" s="176">
        <v>0.5444</v>
      </c>
      <c r="E1153" s="177">
        <v>0.66169999999999995</v>
      </c>
      <c r="F1153" s="178">
        <v>1</v>
      </c>
      <c r="G1153" s="156">
        <f t="shared" si="17"/>
        <v>0.66169999999999995</v>
      </c>
      <c r="H1153" s="157">
        <f>ROUND(G1153*'2-Calculator'!$C$27,2)</f>
        <v>3566.56</v>
      </c>
      <c r="I1153" s="179" t="s">
        <v>18</v>
      </c>
      <c r="J1153" s="179" t="s">
        <v>17</v>
      </c>
      <c r="K1153" s="180" t="s">
        <v>151</v>
      </c>
      <c r="L1153" s="181" t="s">
        <v>157</v>
      </c>
      <c r="M1153" s="161"/>
      <c r="O1153" s="149"/>
      <c r="P1153" s="149"/>
    </row>
    <row r="1154" spans="1:16">
      <c r="A1154" s="150" t="s">
        <v>1240</v>
      </c>
      <c r="B1154" s="151" t="s">
        <v>1826</v>
      </c>
      <c r="C1154" s="152">
        <v>4.0999999999999996</v>
      </c>
      <c r="D1154" s="153">
        <v>0.65500000000000003</v>
      </c>
      <c r="E1154" s="154">
        <v>0.79610000000000003</v>
      </c>
      <c r="F1154" s="155">
        <v>1</v>
      </c>
      <c r="G1154" s="156">
        <f t="shared" si="17"/>
        <v>0.79610000000000003</v>
      </c>
      <c r="H1154" s="157">
        <f>ROUND(G1154*'2-Calculator'!$C$27,2)</f>
        <v>4290.9799999999996</v>
      </c>
      <c r="I1154" s="158" t="s">
        <v>18</v>
      </c>
      <c r="J1154" s="158" t="s">
        <v>17</v>
      </c>
      <c r="K1154" s="159" t="s">
        <v>151</v>
      </c>
      <c r="L1154" s="160" t="s">
        <v>157</v>
      </c>
      <c r="M1154" s="161"/>
      <c r="O1154" s="149"/>
      <c r="P1154" s="149"/>
    </row>
    <row r="1155" spans="1:16">
      <c r="A1155" s="150" t="s">
        <v>1241</v>
      </c>
      <c r="B1155" s="151" t="s">
        <v>1826</v>
      </c>
      <c r="C1155" s="152">
        <v>6.39</v>
      </c>
      <c r="D1155" s="153">
        <v>1.0865</v>
      </c>
      <c r="E1155" s="154">
        <v>1.3206</v>
      </c>
      <c r="F1155" s="155">
        <v>1</v>
      </c>
      <c r="G1155" s="156">
        <f t="shared" si="17"/>
        <v>1.3206</v>
      </c>
      <c r="H1155" s="157">
        <f>ROUND(G1155*'2-Calculator'!$C$27,2)</f>
        <v>7118.03</v>
      </c>
      <c r="I1155" s="158" t="s">
        <v>18</v>
      </c>
      <c r="J1155" s="158" t="s">
        <v>17</v>
      </c>
      <c r="K1155" s="159" t="s">
        <v>151</v>
      </c>
      <c r="L1155" s="160" t="s">
        <v>157</v>
      </c>
      <c r="M1155" s="161"/>
      <c r="O1155" s="149"/>
      <c r="P1155" s="149"/>
    </row>
    <row r="1156" spans="1:16">
      <c r="A1156" s="163" t="s">
        <v>1242</v>
      </c>
      <c r="B1156" s="164" t="s">
        <v>1826</v>
      </c>
      <c r="C1156" s="165">
        <v>11.42</v>
      </c>
      <c r="D1156" s="166">
        <v>2.1888999999999998</v>
      </c>
      <c r="E1156" s="167">
        <v>2.6604999999999999</v>
      </c>
      <c r="F1156" s="168">
        <v>1</v>
      </c>
      <c r="G1156" s="167">
        <f t="shared" si="17"/>
        <v>2.6604999999999999</v>
      </c>
      <c r="H1156" s="169">
        <f>ROUND(G1156*'2-Calculator'!$C$27,2)</f>
        <v>14340.1</v>
      </c>
      <c r="I1156" s="170" t="s">
        <v>18</v>
      </c>
      <c r="J1156" s="170" t="s">
        <v>17</v>
      </c>
      <c r="K1156" s="171" t="s">
        <v>151</v>
      </c>
      <c r="L1156" s="172" t="s">
        <v>157</v>
      </c>
      <c r="M1156" s="161"/>
      <c r="O1156" s="149"/>
      <c r="P1156" s="149"/>
    </row>
    <row r="1157" spans="1:16">
      <c r="A1157" s="173" t="s">
        <v>1243</v>
      </c>
      <c r="B1157" s="174" t="s">
        <v>1827</v>
      </c>
      <c r="C1157" s="175">
        <v>3.46</v>
      </c>
      <c r="D1157" s="176">
        <v>1.0928</v>
      </c>
      <c r="E1157" s="177">
        <v>1.3283</v>
      </c>
      <c r="F1157" s="178">
        <v>1</v>
      </c>
      <c r="G1157" s="156">
        <f t="shared" si="17"/>
        <v>1.3283</v>
      </c>
      <c r="H1157" s="157">
        <f>ROUND(G1157*'2-Calculator'!$C$27,2)</f>
        <v>7159.54</v>
      </c>
      <c r="I1157" s="179" t="s">
        <v>17</v>
      </c>
      <c r="J1157" s="179" t="s">
        <v>17</v>
      </c>
      <c r="K1157" s="180" t="s">
        <v>1244</v>
      </c>
      <c r="L1157" s="181" t="s">
        <v>1245</v>
      </c>
      <c r="M1157" s="161"/>
      <c r="O1157" s="149"/>
      <c r="P1157" s="149"/>
    </row>
    <row r="1158" spans="1:16">
      <c r="A1158" s="150" t="s">
        <v>1246</v>
      </c>
      <c r="B1158" s="151" t="s">
        <v>1827</v>
      </c>
      <c r="C1158" s="152">
        <v>7.91</v>
      </c>
      <c r="D1158" s="153">
        <v>1.0928</v>
      </c>
      <c r="E1158" s="154">
        <v>1.3283</v>
      </c>
      <c r="F1158" s="155">
        <v>1</v>
      </c>
      <c r="G1158" s="156">
        <f t="shared" si="17"/>
        <v>1.3283</v>
      </c>
      <c r="H1158" s="157">
        <f>ROUND(G1158*'2-Calculator'!$C$27,2)</f>
        <v>7159.54</v>
      </c>
      <c r="I1158" s="158" t="s">
        <v>17</v>
      </c>
      <c r="J1158" s="158" t="s">
        <v>17</v>
      </c>
      <c r="K1158" s="159" t="s">
        <v>1244</v>
      </c>
      <c r="L1158" s="160" t="s">
        <v>1245</v>
      </c>
      <c r="M1158" s="161"/>
      <c r="O1158" s="149"/>
      <c r="P1158" s="149"/>
    </row>
    <row r="1159" spans="1:16">
      <c r="A1159" s="150" t="s">
        <v>1247</v>
      </c>
      <c r="B1159" s="151" t="s">
        <v>1827</v>
      </c>
      <c r="C1159" s="152">
        <v>17.22</v>
      </c>
      <c r="D1159" s="153">
        <v>2.2166999999999999</v>
      </c>
      <c r="E1159" s="154">
        <v>2.6943000000000001</v>
      </c>
      <c r="F1159" s="155">
        <v>1</v>
      </c>
      <c r="G1159" s="156">
        <f t="shared" si="17"/>
        <v>2.6943000000000001</v>
      </c>
      <c r="H1159" s="157">
        <f>ROUND(G1159*'2-Calculator'!$C$27,2)</f>
        <v>14522.28</v>
      </c>
      <c r="I1159" s="158" t="s">
        <v>17</v>
      </c>
      <c r="J1159" s="158" t="s">
        <v>17</v>
      </c>
      <c r="K1159" s="159" t="s">
        <v>1244</v>
      </c>
      <c r="L1159" s="160" t="s">
        <v>1245</v>
      </c>
      <c r="M1159" s="161"/>
      <c r="O1159" s="149"/>
      <c r="P1159" s="149"/>
    </row>
    <row r="1160" spans="1:16">
      <c r="A1160" s="163" t="s">
        <v>1248</v>
      </c>
      <c r="B1160" s="164" t="s">
        <v>1827</v>
      </c>
      <c r="C1160" s="165">
        <v>37.69</v>
      </c>
      <c r="D1160" s="166">
        <v>4.6744000000000003</v>
      </c>
      <c r="E1160" s="167">
        <v>5.6816000000000004</v>
      </c>
      <c r="F1160" s="168">
        <v>1</v>
      </c>
      <c r="G1160" s="167">
        <f t="shared" si="17"/>
        <v>5.6816000000000004</v>
      </c>
      <c r="H1160" s="169">
        <f>ROUND(G1160*'2-Calculator'!$C$27,2)</f>
        <v>30623.82</v>
      </c>
      <c r="I1160" s="170" t="s">
        <v>17</v>
      </c>
      <c r="J1160" s="170" t="s">
        <v>17</v>
      </c>
      <c r="K1160" s="171" t="s">
        <v>1244</v>
      </c>
      <c r="L1160" s="172" t="s">
        <v>1245</v>
      </c>
      <c r="M1160" s="161"/>
      <c r="O1160" s="149"/>
      <c r="P1160" s="149"/>
    </row>
    <row r="1161" spans="1:16">
      <c r="A1161" s="173" t="s">
        <v>1249</v>
      </c>
      <c r="B1161" s="174" t="s">
        <v>1616</v>
      </c>
      <c r="C1161" s="175">
        <v>8.0299999999999994</v>
      </c>
      <c r="D1161" s="176">
        <v>0.50770000000000004</v>
      </c>
      <c r="E1161" s="177">
        <v>0.61709999999999998</v>
      </c>
      <c r="F1161" s="178">
        <v>1</v>
      </c>
      <c r="G1161" s="156">
        <f t="shared" si="17"/>
        <v>0.61709999999999998</v>
      </c>
      <c r="H1161" s="157">
        <f>ROUND(G1161*'2-Calculator'!$C$27,2)</f>
        <v>3326.17</v>
      </c>
      <c r="I1161" s="179" t="s">
        <v>17</v>
      </c>
      <c r="J1161" s="179" t="s">
        <v>17</v>
      </c>
      <c r="K1161" s="180" t="s">
        <v>1244</v>
      </c>
      <c r="L1161" s="181" t="s">
        <v>1245</v>
      </c>
      <c r="M1161" s="161"/>
      <c r="O1161" s="149"/>
      <c r="P1161" s="149"/>
    </row>
    <row r="1162" spans="1:16">
      <c r="A1162" s="150" t="s">
        <v>1250</v>
      </c>
      <c r="B1162" s="151" t="s">
        <v>1616</v>
      </c>
      <c r="C1162" s="152">
        <v>9.93</v>
      </c>
      <c r="D1162" s="153">
        <v>0.62680000000000002</v>
      </c>
      <c r="E1162" s="154">
        <v>0.76190000000000002</v>
      </c>
      <c r="F1162" s="155">
        <v>1</v>
      </c>
      <c r="G1162" s="156">
        <f t="shared" si="17"/>
        <v>0.76190000000000002</v>
      </c>
      <c r="H1162" s="157">
        <f>ROUND(G1162*'2-Calculator'!$C$27,2)</f>
        <v>4106.6400000000003</v>
      </c>
      <c r="I1162" s="158" t="s">
        <v>17</v>
      </c>
      <c r="J1162" s="158" t="s">
        <v>17</v>
      </c>
      <c r="K1162" s="159" t="s">
        <v>1244</v>
      </c>
      <c r="L1162" s="160" t="s">
        <v>1245</v>
      </c>
      <c r="M1162" s="161"/>
      <c r="O1162" s="149"/>
      <c r="P1162" s="149"/>
    </row>
    <row r="1163" spans="1:16">
      <c r="A1163" s="150" t="s">
        <v>1251</v>
      </c>
      <c r="B1163" s="151" t="s">
        <v>1616</v>
      </c>
      <c r="C1163" s="152">
        <v>15.23</v>
      </c>
      <c r="D1163" s="153">
        <v>1.0266</v>
      </c>
      <c r="E1163" s="154">
        <v>1.2478</v>
      </c>
      <c r="F1163" s="155">
        <v>1</v>
      </c>
      <c r="G1163" s="156">
        <f t="shared" si="17"/>
        <v>1.2478</v>
      </c>
      <c r="H1163" s="157">
        <f>ROUND(G1163*'2-Calculator'!$C$27,2)</f>
        <v>6725.64</v>
      </c>
      <c r="I1163" s="158" t="s">
        <v>17</v>
      </c>
      <c r="J1163" s="158" t="s">
        <v>17</v>
      </c>
      <c r="K1163" s="159" t="s">
        <v>1244</v>
      </c>
      <c r="L1163" s="160" t="s">
        <v>1245</v>
      </c>
      <c r="M1163" s="161"/>
      <c r="O1163" s="149"/>
      <c r="P1163" s="149"/>
    </row>
    <row r="1164" spans="1:16">
      <c r="A1164" s="163" t="s">
        <v>1252</v>
      </c>
      <c r="B1164" s="164" t="s">
        <v>1616</v>
      </c>
      <c r="C1164" s="165">
        <v>31.08</v>
      </c>
      <c r="D1164" s="166">
        <v>2.3605999999999998</v>
      </c>
      <c r="E1164" s="167">
        <v>2.8692000000000002</v>
      </c>
      <c r="F1164" s="168">
        <v>1</v>
      </c>
      <c r="G1164" s="167">
        <f t="shared" si="17"/>
        <v>2.8692000000000002</v>
      </c>
      <c r="H1164" s="169">
        <f>ROUND(G1164*'2-Calculator'!$C$27,2)</f>
        <v>15464.99</v>
      </c>
      <c r="I1164" s="170" t="s">
        <v>17</v>
      </c>
      <c r="J1164" s="170" t="s">
        <v>17</v>
      </c>
      <c r="K1164" s="171" t="s">
        <v>1244</v>
      </c>
      <c r="L1164" s="172" t="s">
        <v>1245</v>
      </c>
      <c r="M1164" s="161"/>
      <c r="O1164" s="149"/>
      <c r="P1164" s="149"/>
    </row>
    <row r="1165" spans="1:16">
      <c r="A1165" s="173" t="s">
        <v>1253</v>
      </c>
      <c r="B1165" s="174" t="s">
        <v>1828</v>
      </c>
      <c r="C1165" s="175">
        <v>4.82</v>
      </c>
      <c r="D1165" s="176">
        <v>0.35360000000000003</v>
      </c>
      <c r="E1165" s="177">
        <v>0.42980000000000002</v>
      </c>
      <c r="F1165" s="178">
        <v>1</v>
      </c>
      <c r="G1165" s="156">
        <f t="shared" si="17"/>
        <v>0.42980000000000002</v>
      </c>
      <c r="H1165" s="157">
        <f>ROUND(G1165*'2-Calculator'!$C$27,2)</f>
        <v>2316.62</v>
      </c>
      <c r="I1165" s="179" t="s">
        <v>17</v>
      </c>
      <c r="J1165" s="179" t="s">
        <v>17</v>
      </c>
      <c r="K1165" s="180" t="s">
        <v>1244</v>
      </c>
      <c r="L1165" s="181" t="s">
        <v>1245</v>
      </c>
      <c r="M1165" s="161"/>
      <c r="O1165" s="149"/>
      <c r="P1165" s="149"/>
    </row>
    <row r="1166" spans="1:16">
      <c r="A1166" s="150" t="s">
        <v>1254</v>
      </c>
      <c r="B1166" s="151" t="s">
        <v>1828</v>
      </c>
      <c r="C1166" s="152">
        <v>6.52</v>
      </c>
      <c r="D1166" s="153">
        <v>0.47560000000000002</v>
      </c>
      <c r="E1166" s="154">
        <v>0.57809999999999995</v>
      </c>
      <c r="F1166" s="155">
        <v>1</v>
      </c>
      <c r="G1166" s="156">
        <f t="shared" si="17"/>
        <v>0.57809999999999995</v>
      </c>
      <c r="H1166" s="157">
        <f>ROUND(G1166*'2-Calculator'!$C$27,2)</f>
        <v>3115.96</v>
      </c>
      <c r="I1166" s="158" t="s">
        <v>17</v>
      </c>
      <c r="J1166" s="158" t="s">
        <v>17</v>
      </c>
      <c r="K1166" s="159" t="s">
        <v>1244</v>
      </c>
      <c r="L1166" s="160" t="s">
        <v>1245</v>
      </c>
      <c r="M1166" s="161"/>
      <c r="O1166" s="149"/>
      <c r="P1166" s="149"/>
    </row>
    <row r="1167" spans="1:16">
      <c r="A1167" s="150" t="s">
        <v>1255</v>
      </c>
      <c r="B1167" s="151" t="s">
        <v>1828</v>
      </c>
      <c r="C1167" s="152">
        <v>10.99</v>
      </c>
      <c r="D1167" s="153">
        <v>0.88019999999999998</v>
      </c>
      <c r="E1167" s="154">
        <v>1.0699000000000001</v>
      </c>
      <c r="F1167" s="155">
        <v>1</v>
      </c>
      <c r="G1167" s="156">
        <f t="shared" si="17"/>
        <v>1.0699000000000001</v>
      </c>
      <c r="H1167" s="157">
        <f>ROUND(G1167*'2-Calculator'!$C$27,2)</f>
        <v>5766.76</v>
      </c>
      <c r="I1167" s="158" t="s">
        <v>17</v>
      </c>
      <c r="J1167" s="158" t="s">
        <v>17</v>
      </c>
      <c r="K1167" s="159" t="s">
        <v>1244</v>
      </c>
      <c r="L1167" s="160" t="s">
        <v>1245</v>
      </c>
      <c r="M1167" s="161"/>
      <c r="O1167" s="149"/>
      <c r="P1167" s="149"/>
    </row>
    <row r="1168" spans="1:16">
      <c r="A1168" s="163" t="s">
        <v>1256</v>
      </c>
      <c r="B1168" s="164" t="s">
        <v>1828</v>
      </c>
      <c r="C1168" s="165">
        <v>20.37</v>
      </c>
      <c r="D1168" s="166">
        <v>1.7511000000000001</v>
      </c>
      <c r="E1168" s="167">
        <v>2.1284000000000001</v>
      </c>
      <c r="F1168" s="168">
        <v>1</v>
      </c>
      <c r="G1168" s="167">
        <f t="shared" si="17"/>
        <v>2.1284000000000001</v>
      </c>
      <c r="H1168" s="169">
        <f>ROUND(G1168*'2-Calculator'!$C$27,2)</f>
        <v>11472.08</v>
      </c>
      <c r="I1168" s="170" t="s">
        <v>17</v>
      </c>
      <c r="J1168" s="170" t="s">
        <v>17</v>
      </c>
      <c r="K1168" s="171" t="s">
        <v>1244</v>
      </c>
      <c r="L1168" s="172" t="s">
        <v>1245</v>
      </c>
      <c r="M1168" s="161"/>
      <c r="O1168" s="149"/>
      <c r="P1168" s="149"/>
    </row>
    <row r="1169" spans="1:16">
      <c r="A1169" s="173" t="s">
        <v>1257</v>
      </c>
      <c r="B1169" s="174" t="s">
        <v>1829</v>
      </c>
      <c r="C1169" s="175">
        <v>3.76</v>
      </c>
      <c r="D1169" s="176">
        <v>0.29709999999999998</v>
      </c>
      <c r="E1169" s="177">
        <v>0.36109999999999998</v>
      </c>
      <c r="F1169" s="178">
        <v>1</v>
      </c>
      <c r="G1169" s="156">
        <f t="shared" si="17"/>
        <v>0.36109999999999998</v>
      </c>
      <c r="H1169" s="157">
        <f>ROUND(G1169*'2-Calculator'!$C$27,2)</f>
        <v>1946.33</v>
      </c>
      <c r="I1169" s="179" t="s">
        <v>17</v>
      </c>
      <c r="J1169" s="179" t="s">
        <v>17</v>
      </c>
      <c r="K1169" s="180" t="s">
        <v>1244</v>
      </c>
      <c r="L1169" s="181" t="s">
        <v>1245</v>
      </c>
      <c r="M1169" s="161"/>
      <c r="O1169" s="149"/>
      <c r="P1169" s="149"/>
    </row>
    <row r="1170" spans="1:16">
      <c r="A1170" s="150" t="s">
        <v>1258</v>
      </c>
      <c r="B1170" s="151" t="s">
        <v>1829</v>
      </c>
      <c r="C1170" s="152">
        <v>5.09</v>
      </c>
      <c r="D1170" s="153">
        <v>0.39200000000000002</v>
      </c>
      <c r="E1170" s="154">
        <v>0.47649999999999998</v>
      </c>
      <c r="F1170" s="155">
        <v>1</v>
      </c>
      <c r="G1170" s="156">
        <f t="shared" si="17"/>
        <v>0.47649999999999998</v>
      </c>
      <c r="H1170" s="157">
        <f>ROUND(G1170*'2-Calculator'!$C$27,2)</f>
        <v>2568.34</v>
      </c>
      <c r="I1170" s="158" t="s">
        <v>17</v>
      </c>
      <c r="J1170" s="158" t="s">
        <v>17</v>
      </c>
      <c r="K1170" s="159" t="s">
        <v>1244</v>
      </c>
      <c r="L1170" s="160" t="s">
        <v>1245</v>
      </c>
      <c r="M1170" s="161"/>
      <c r="O1170" s="149"/>
      <c r="P1170" s="149"/>
    </row>
    <row r="1171" spans="1:16">
      <c r="A1171" s="150" t="s">
        <v>1259</v>
      </c>
      <c r="B1171" s="151" t="s">
        <v>1829</v>
      </c>
      <c r="C1171" s="152">
        <v>11.72</v>
      </c>
      <c r="D1171" s="153">
        <v>0.85029999999999994</v>
      </c>
      <c r="E1171" s="154">
        <v>1.0335000000000001</v>
      </c>
      <c r="F1171" s="155">
        <v>1</v>
      </c>
      <c r="G1171" s="156">
        <f t="shared" si="17"/>
        <v>1.0335000000000001</v>
      </c>
      <c r="H1171" s="157">
        <f>ROUND(G1171*'2-Calculator'!$C$27,2)</f>
        <v>5570.57</v>
      </c>
      <c r="I1171" s="158" t="s">
        <v>17</v>
      </c>
      <c r="J1171" s="158" t="s">
        <v>17</v>
      </c>
      <c r="K1171" s="159" t="s">
        <v>1244</v>
      </c>
      <c r="L1171" s="160" t="s">
        <v>1245</v>
      </c>
      <c r="M1171" s="161"/>
      <c r="O1171" s="149"/>
      <c r="P1171" s="149"/>
    </row>
    <row r="1172" spans="1:16">
      <c r="A1172" s="163" t="s">
        <v>1260</v>
      </c>
      <c r="B1172" s="164" t="s">
        <v>1829</v>
      </c>
      <c r="C1172" s="165">
        <v>11.8</v>
      </c>
      <c r="D1172" s="166">
        <v>3.5577999999999999</v>
      </c>
      <c r="E1172" s="167">
        <v>4.3243999999999998</v>
      </c>
      <c r="F1172" s="168">
        <v>1</v>
      </c>
      <c r="G1172" s="167">
        <f t="shared" si="17"/>
        <v>4.3243999999999998</v>
      </c>
      <c r="H1172" s="169">
        <f>ROUND(G1172*'2-Calculator'!$C$27,2)</f>
        <v>23308.52</v>
      </c>
      <c r="I1172" s="170" t="s">
        <v>17</v>
      </c>
      <c r="J1172" s="170" t="s">
        <v>17</v>
      </c>
      <c r="K1172" s="171" t="s">
        <v>1244</v>
      </c>
      <c r="L1172" s="172" t="s">
        <v>1245</v>
      </c>
      <c r="M1172" s="161"/>
      <c r="O1172" s="149"/>
      <c r="P1172" s="149"/>
    </row>
    <row r="1173" spans="1:16">
      <c r="A1173" s="173" t="s">
        <v>1261</v>
      </c>
      <c r="B1173" s="174" t="s">
        <v>1617</v>
      </c>
      <c r="C1173" s="175">
        <v>5.32</v>
      </c>
      <c r="D1173" s="176">
        <v>0.3841</v>
      </c>
      <c r="E1173" s="177">
        <v>0.46689999999999998</v>
      </c>
      <c r="F1173" s="178">
        <v>1</v>
      </c>
      <c r="G1173" s="156">
        <f t="shared" si="17"/>
        <v>0.46689999999999998</v>
      </c>
      <c r="H1173" s="157">
        <f>ROUND(G1173*'2-Calculator'!$C$27,2)</f>
        <v>2516.59</v>
      </c>
      <c r="I1173" s="179" t="s">
        <v>17</v>
      </c>
      <c r="J1173" s="179" t="s">
        <v>17</v>
      </c>
      <c r="K1173" s="180" t="s">
        <v>1244</v>
      </c>
      <c r="L1173" s="181" t="s">
        <v>1245</v>
      </c>
      <c r="M1173" s="161"/>
      <c r="O1173" s="149"/>
      <c r="P1173" s="149"/>
    </row>
    <row r="1174" spans="1:16">
      <c r="A1174" s="150" t="s">
        <v>1262</v>
      </c>
      <c r="B1174" s="151" t="s">
        <v>1617</v>
      </c>
      <c r="C1174" s="152">
        <v>7.35</v>
      </c>
      <c r="D1174" s="153">
        <v>0.5161</v>
      </c>
      <c r="E1174" s="154">
        <v>0.62729999999999997</v>
      </c>
      <c r="F1174" s="155">
        <v>1</v>
      </c>
      <c r="G1174" s="156">
        <f t="shared" ref="G1174:G1237" si="18">ROUND(F1174*E1174,4)</f>
        <v>0.62729999999999997</v>
      </c>
      <c r="H1174" s="157">
        <f>ROUND(G1174*'2-Calculator'!$C$27,2)</f>
        <v>3381.15</v>
      </c>
      <c r="I1174" s="158" t="s">
        <v>17</v>
      </c>
      <c r="J1174" s="158" t="s">
        <v>17</v>
      </c>
      <c r="K1174" s="159" t="s">
        <v>1244</v>
      </c>
      <c r="L1174" s="160" t="s">
        <v>1245</v>
      </c>
      <c r="M1174" s="161"/>
      <c r="O1174" s="149"/>
      <c r="P1174" s="149"/>
    </row>
    <row r="1175" spans="1:16">
      <c r="A1175" s="150" t="s">
        <v>1263</v>
      </c>
      <c r="B1175" s="151" t="s">
        <v>1617</v>
      </c>
      <c r="C1175" s="152">
        <v>11.5</v>
      </c>
      <c r="D1175" s="153">
        <v>0.88119999999999998</v>
      </c>
      <c r="E1175" s="154">
        <v>1.0710999999999999</v>
      </c>
      <c r="F1175" s="155">
        <v>1</v>
      </c>
      <c r="G1175" s="156">
        <f t="shared" si="18"/>
        <v>1.0710999999999999</v>
      </c>
      <c r="H1175" s="157">
        <f>ROUND(G1175*'2-Calculator'!$C$27,2)</f>
        <v>5773.23</v>
      </c>
      <c r="I1175" s="158" t="s">
        <v>17</v>
      </c>
      <c r="J1175" s="158" t="s">
        <v>17</v>
      </c>
      <c r="K1175" s="159" t="s">
        <v>1244</v>
      </c>
      <c r="L1175" s="160" t="s">
        <v>1245</v>
      </c>
      <c r="M1175" s="161"/>
      <c r="O1175" s="149"/>
      <c r="P1175" s="149"/>
    </row>
    <row r="1176" spans="1:16">
      <c r="A1176" s="163" t="s">
        <v>1264</v>
      </c>
      <c r="B1176" s="164" t="s">
        <v>1617</v>
      </c>
      <c r="C1176" s="165">
        <v>21.56</v>
      </c>
      <c r="D1176" s="166">
        <v>1.7150000000000001</v>
      </c>
      <c r="E1176" s="167">
        <v>2.0844999999999998</v>
      </c>
      <c r="F1176" s="168">
        <v>1</v>
      </c>
      <c r="G1176" s="167">
        <f t="shared" si="18"/>
        <v>2.0844999999999998</v>
      </c>
      <c r="H1176" s="169">
        <f>ROUND(G1176*'2-Calculator'!$C$27,2)</f>
        <v>11235.46</v>
      </c>
      <c r="I1176" s="170" t="s">
        <v>17</v>
      </c>
      <c r="J1176" s="170" t="s">
        <v>17</v>
      </c>
      <c r="K1176" s="171" t="s">
        <v>1244</v>
      </c>
      <c r="L1176" s="172" t="s">
        <v>1245</v>
      </c>
      <c r="M1176" s="161"/>
      <c r="O1176" s="149"/>
      <c r="P1176" s="149"/>
    </row>
    <row r="1177" spans="1:16">
      <c r="A1177" s="173" t="s">
        <v>1265</v>
      </c>
      <c r="B1177" s="174" t="s">
        <v>1618</v>
      </c>
      <c r="C1177" s="175">
        <v>4.09</v>
      </c>
      <c r="D1177" s="176">
        <v>0.31119999999999998</v>
      </c>
      <c r="E1177" s="177">
        <v>0.37830000000000003</v>
      </c>
      <c r="F1177" s="178">
        <v>1</v>
      </c>
      <c r="G1177" s="156">
        <f t="shared" si="18"/>
        <v>0.37830000000000003</v>
      </c>
      <c r="H1177" s="157">
        <f>ROUND(G1177*'2-Calculator'!$C$27,2)</f>
        <v>2039.04</v>
      </c>
      <c r="I1177" s="179" t="s">
        <v>17</v>
      </c>
      <c r="J1177" s="179" t="s">
        <v>17</v>
      </c>
      <c r="K1177" s="180" t="s">
        <v>1244</v>
      </c>
      <c r="L1177" s="181" t="s">
        <v>1245</v>
      </c>
      <c r="M1177" s="161"/>
      <c r="O1177" s="149"/>
      <c r="P1177" s="149"/>
    </row>
    <row r="1178" spans="1:16">
      <c r="A1178" s="150" t="s">
        <v>1266</v>
      </c>
      <c r="B1178" s="151" t="s">
        <v>1618</v>
      </c>
      <c r="C1178" s="152">
        <v>5.44</v>
      </c>
      <c r="D1178" s="153">
        <v>0.4138</v>
      </c>
      <c r="E1178" s="154">
        <v>0.503</v>
      </c>
      <c r="F1178" s="155">
        <v>1</v>
      </c>
      <c r="G1178" s="156">
        <f t="shared" si="18"/>
        <v>0.503</v>
      </c>
      <c r="H1178" s="157">
        <f>ROUND(G1178*'2-Calculator'!$C$27,2)</f>
        <v>2711.17</v>
      </c>
      <c r="I1178" s="158" t="s">
        <v>17</v>
      </c>
      <c r="J1178" s="158" t="s">
        <v>17</v>
      </c>
      <c r="K1178" s="159" t="s">
        <v>1244</v>
      </c>
      <c r="L1178" s="160" t="s">
        <v>1245</v>
      </c>
      <c r="M1178" s="161"/>
      <c r="O1178" s="149"/>
      <c r="P1178" s="149"/>
    </row>
    <row r="1179" spans="1:16">
      <c r="A1179" s="150" t="s">
        <v>1267</v>
      </c>
      <c r="B1179" s="151" t="s">
        <v>1618</v>
      </c>
      <c r="C1179" s="152">
        <v>7.95</v>
      </c>
      <c r="D1179" s="153">
        <v>0.66259999999999997</v>
      </c>
      <c r="E1179" s="154">
        <v>0.8054</v>
      </c>
      <c r="F1179" s="155">
        <v>1</v>
      </c>
      <c r="G1179" s="156">
        <f t="shared" si="18"/>
        <v>0.8054</v>
      </c>
      <c r="H1179" s="157">
        <f>ROUND(G1179*'2-Calculator'!$C$27,2)</f>
        <v>4341.1099999999997</v>
      </c>
      <c r="I1179" s="158" t="s">
        <v>17</v>
      </c>
      <c r="J1179" s="158" t="s">
        <v>17</v>
      </c>
      <c r="K1179" s="159" t="s">
        <v>1244</v>
      </c>
      <c r="L1179" s="160" t="s">
        <v>1245</v>
      </c>
      <c r="M1179" s="161"/>
      <c r="O1179" s="149"/>
      <c r="P1179" s="149"/>
    </row>
    <row r="1180" spans="1:16">
      <c r="A1180" s="163" t="s">
        <v>1268</v>
      </c>
      <c r="B1180" s="164" t="s">
        <v>1618</v>
      </c>
      <c r="C1180" s="165">
        <v>18.260000000000002</v>
      </c>
      <c r="D1180" s="166">
        <v>1.3583000000000001</v>
      </c>
      <c r="E1180" s="167">
        <v>1.651</v>
      </c>
      <c r="F1180" s="168">
        <v>1</v>
      </c>
      <c r="G1180" s="167">
        <f t="shared" si="18"/>
        <v>1.651</v>
      </c>
      <c r="H1180" s="169">
        <f>ROUND(G1180*'2-Calculator'!$C$27,2)</f>
        <v>8898.89</v>
      </c>
      <c r="I1180" s="170" t="s">
        <v>17</v>
      </c>
      <c r="J1180" s="170" t="s">
        <v>17</v>
      </c>
      <c r="K1180" s="171" t="s">
        <v>1244</v>
      </c>
      <c r="L1180" s="172" t="s">
        <v>1245</v>
      </c>
      <c r="M1180" s="161"/>
      <c r="O1180" s="149"/>
      <c r="P1180" s="149"/>
    </row>
    <row r="1181" spans="1:16">
      <c r="A1181" s="173" t="s">
        <v>1269</v>
      </c>
      <c r="B1181" s="174" t="s">
        <v>1830</v>
      </c>
      <c r="C1181" s="175">
        <v>3.37</v>
      </c>
      <c r="D1181" s="176">
        <v>0.27600000000000002</v>
      </c>
      <c r="E1181" s="177">
        <v>0.33550000000000002</v>
      </c>
      <c r="F1181" s="178">
        <v>1</v>
      </c>
      <c r="G1181" s="156">
        <f t="shared" si="18"/>
        <v>0.33550000000000002</v>
      </c>
      <c r="H1181" s="157">
        <f>ROUND(G1181*'2-Calculator'!$C$27,2)</f>
        <v>1808.35</v>
      </c>
      <c r="I1181" s="179" t="s">
        <v>17</v>
      </c>
      <c r="J1181" s="179" t="s">
        <v>17</v>
      </c>
      <c r="K1181" s="180" t="s">
        <v>1244</v>
      </c>
      <c r="L1181" s="181" t="s">
        <v>1245</v>
      </c>
      <c r="M1181" s="161"/>
      <c r="O1181" s="149"/>
      <c r="P1181" s="149"/>
    </row>
    <row r="1182" spans="1:16">
      <c r="A1182" s="150" t="s">
        <v>1270</v>
      </c>
      <c r="B1182" s="151" t="s">
        <v>1830</v>
      </c>
      <c r="C1182" s="152">
        <v>5.08</v>
      </c>
      <c r="D1182" s="153">
        <v>0.4199</v>
      </c>
      <c r="E1182" s="154">
        <v>0.51039999999999996</v>
      </c>
      <c r="F1182" s="155">
        <v>1</v>
      </c>
      <c r="G1182" s="156">
        <f t="shared" si="18"/>
        <v>0.51039999999999996</v>
      </c>
      <c r="H1182" s="157">
        <f>ROUND(G1182*'2-Calculator'!$C$27,2)</f>
        <v>2751.06</v>
      </c>
      <c r="I1182" s="158" t="s">
        <v>17</v>
      </c>
      <c r="J1182" s="158" t="s">
        <v>17</v>
      </c>
      <c r="K1182" s="159" t="s">
        <v>1244</v>
      </c>
      <c r="L1182" s="160" t="s">
        <v>1245</v>
      </c>
      <c r="M1182" s="161"/>
      <c r="O1182" s="149"/>
      <c r="P1182" s="149"/>
    </row>
    <row r="1183" spans="1:16">
      <c r="A1183" s="150" t="s">
        <v>1271</v>
      </c>
      <c r="B1183" s="151" t="s">
        <v>1830</v>
      </c>
      <c r="C1183" s="152">
        <v>8.25</v>
      </c>
      <c r="D1183" s="153">
        <v>0.64470000000000005</v>
      </c>
      <c r="E1183" s="154">
        <v>0.78359999999999996</v>
      </c>
      <c r="F1183" s="155">
        <v>1</v>
      </c>
      <c r="G1183" s="156">
        <f t="shared" si="18"/>
        <v>0.78359999999999996</v>
      </c>
      <c r="H1183" s="157">
        <f>ROUND(G1183*'2-Calculator'!$C$27,2)</f>
        <v>4223.6000000000004</v>
      </c>
      <c r="I1183" s="158" t="s">
        <v>17</v>
      </c>
      <c r="J1183" s="158" t="s">
        <v>17</v>
      </c>
      <c r="K1183" s="159" t="s">
        <v>1244</v>
      </c>
      <c r="L1183" s="160" t="s">
        <v>1245</v>
      </c>
      <c r="M1183" s="161"/>
      <c r="O1183" s="149"/>
      <c r="P1183" s="149"/>
    </row>
    <row r="1184" spans="1:16">
      <c r="A1184" s="163" t="s">
        <v>1272</v>
      </c>
      <c r="B1184" s="164" t="s">
        <v>1830</v>
      </c>
      <c r="C1184" s="165">
        <v>9.67</v>
      </c>
      <c r="D1184" s="166">
        <v>1.3929</v>
      </c>
      <c r="E1184" s="167">
        <v>1.6930000000000001</v>
      </c>
      <c r="F1184" s="168">
        <v>1</v>
      </c>
      <c r="G1184" s="167">
        <f t="shared" si="18"/>
        <v>1.6930000000000001</v>
      </c>
      <c r="H1184" s="169">
        <f>ROUND(G1184*'2-Calculator'!$C$27,2)</f>
        <v>9125.27</v>
      </c>
      <c r="I1184" s="170" t="s">
        <v>17</v>
      </c>
      <c r="J1184" s="170" t="s">
        <v>17</v>
      </c>
      <c r="K1184" s="171" t="s">
        <v>1244</v>
      </c>
      <c r="L1184" s="172" t="s">
        <v>1245</v>
      </c>
      <c r="M1184" s="161"/>
      <c r="O1184" s="149"/>
      <c r="P1184" s="149"/>
    </row>
    <row r="1185" spans="1:16">
      <c r="A1185" s="173" t="s">
        <v>1273</v>
      </c>
      <c r="B1185" s="174" t="s">
        <v>1831</v>
      </c>
      <c r="C1185" s="175">
        <v>3.06</v>
      </c>
      <c r="D1185" s="176">
        <v>0.41520000000000001</v>
      </c>
      <c r="E1185" s="177">
        <v>0.50470000000000004</v>
      </c>
      <c r="F1185" s="178">
        <v>1</v>
      </c>
      <c r="G1185" s="156">
        <f t="shared" si="18"/>
        <v>0.50470000000000004</v>
      </c>
      <c r="H1185" s="157">
        <f>ROUND(G1185*'2-Calculator'!$C$27,2)</f>
        <v>2720.33</v>
      </c>
      <c r="I1185" s="179" t="s">
        <v>17</v>
      </c>
      <c r="J1185" s="179" t="s">
        <v>17</v>
      </c>
      <c r="K1185" s="180" t="s">
        <v>1244</v>
      </c>
      <c r="L1185" s="181" t="s">
        <v>1245</v>
      </c>
      <c r="M1185" s="161"/>
      <c r="O1185" s="149"/>
      <c r="P1185" s="149"/>
    </row>
    <row r="1186" spans="1:16">
      <c r="A1186" s="150" t="s">
        <v>1274</v>
      </c>
      <c r="B1186" s="151" t="s">
        <v>1831</v>
      </c>
      <c r="C1186" s="152">
        <v>3.73</v>
      </c>
      <c r="D1186" s="153">
        <v>0.54169999999999996</v>
      </c>
      <c r="E1186" s="154">
        <v>0.65839999999999999</v>
      </c>
      <c r="F1186" s="155">
        <v>1</v>
      </c>
      <c r="G1186" s="156">
        <f t="shared" si="18"/>
        <v>0.65839999999999999</v>
      </c>
      <c r="H1186" s="157">
        <f>ROUND(G1186*'2-Calculator'!$C$27,2)</f>
        <v>3548.78</v>
      </c>
      <c r="I1186" s="158" t="s">
        <v>17</v>
      </c>
      <c r="J1186" s="158" t="s">
        <v>17</v>
      </c>
      <c r="K1186" s="159" t="s">
        <v>1244</v>
      </c>
      <c r="L1186" s="160" t="s">
        <v>1245</v>
      </c>
      <c r="M1186" s="161"/>
      <c r="O1186" s="149"/>
      <c r="P1186" s="149"/>
    </row>
    <row r="1187" spans="1:16">
      <c r="A1187" s="150" t="s">
        <v>1275</v>
      </c>
      <c r="B1187" s="151" t="s">
        <v>1831</v>
      </c>
      <c r="C1187" s="152">
        <v>4.3499999999999996</v>
      </c>
      <c r="D1187" s="153">
        <v>0.56489999999999996</v>
      </c>
      <c r="E1187" s="154">
        <v>0.68659999999999999</v>
      </c>
      <c r="F1187" s="155">
        <v>1</v>
      </c>
      <c r="G1187" s="156">
        <f t="shared" si="18"/>
        <v>0.68659999999999999</v>
      </c>
      <c r="H1187" s="157">
        <f>ROUND(G1187*'2-Calculator'!$C$27,2)</f>
        <v>3700.77</v>
      </c>
      <c r="I1187" s="158" t="s">
        <v>17</v>
      </c>
      <c r="J1187" s="158" t="s">
        <v>17</v>
      </c>
      <c r="K1187" s="159" t="s">
        <v>1244</v>
      </c>
      <c r="L1187" s="160" t="s">
        <v>1245</v>
      </c>
      <c r="M1187" s="161"/>
      <c r="O1187" s="149"/>
      <c r="P1187" s="149"/>
    </row>
    <row r="1188" spans="1:16">
      <c r="A1188" s="163" t="s">
        <v>1276</v>
      </c>
      <c r="B1188" s="164" t="s">
        <v>1831</v>
      </c>
      <c r="C1188" s="165">
        <v>6.99</v>
      </c>
      <c r="D1188" s="166">
        <v>1.2518</v>
      </c>
      <c r="E1188" s="167">
        <v>1.5215000000000001</v>
      </c>
      <c r="F1188" s="168">
        <v>1</v>
      </c>
      <c r="G1188" s="167">
        <f t="shared" si="18"/>
        <v>1.5215000000000001</v>
      </c>
      <c r="H1188" s="169">
        <f>ROUND(G1188*'2-Calculator'!$C$27,2)</f>
        <v>8200.89</v>
      </c>
      <c r="I1188" s="170" t="s">
        <v>17</v>
      </c>
      <c r="J1188" s="170" t="s">
        <v>17</v>
      </c>
      <c r="K1188" s="171" t="s">
        <v>1244</v>
      </c>
      <c r="L1188" s="172" t="s">
        <v>1245</v>
      </c>
      <c r="M1188" s="161"/>
      <c r="O1188" s="149"/>
      <c r="P1188" s="149"/>
    </row>
    <row r="1189" spans="1:16">
      <c r="A1189" s="173" t="s">
        <v>1277</v>
      </c>
      <c r="B1189" s="174" t="s">
        <v>1619</v>
      </c>
      <c r="C1189" s="175">
        <v>5.24</v>
      </c>
      <c r="D1189" s="176">
        <v>0.41799999999999998</v>
      </c>
      <c r="E1189" s="177">
        <v>0.5081</v>
      </c>
      <c r="F1189" s="178">
        <v>1</v>
      </c>
      <c r="G1189" s="156">
        <f t="shared" si="18"/>
        <v>0.5081</v>
      </c>
      <c r="H1189" s="157">
        <f>ROUND(G1189*'2-Calculator'!$C$27,2)</f>
        <v>2738.66</v>
      </c>
      <c r="I1189" s="179" t="s">
        <v>17</v>
      </c>
      <c r="J1189" s="179" t="s">
        <v>17</v>
      </c>
      <c r="K1189" s="180" t="s">
        <v>1244</v>
      </c>
      <c r="L1189" s="181" t="s">
        <v>1245</v>
      </c>
      <c r="M1189" s="161"/>
      <c r="O1189" s="149"/>
      <c r="P1189" s="149"/>
    </row>
    <row r="1190" spans="1:16">
      <c r="A1190" s="150" t="s">
        <v>1278</v>
      </c>
      <c r="B1190" s="151" t="s">
        <v>1619</v>
      </c>
      <c r="C1190" s="152">
        <v>7.59</v>
      </c>
      <c r="D1190" s="153">
        <v>0.5615</v>
      </c>
      <c r="E1190" s="154">
        <v>0.6825</v>
      </c>
      <c r="F1190" s="155">
        <v>1</v>
      </c>
      <c r="G1190" s="156">
        <f t="shared" si="18"/>
        <v>0.6825</v>
      </c>
      <c r="H1190" s="157">
        <f>ROUND(G1190*'2-Calculator'!$C$27,2)</f>
        <v>3678.68</v>
      </c>
      <c r="I1190" s="158" t="s">
        <v>17</v>
      </c>
      <c r="J1190" s="158" t="s">
        <v>17</v>
      </c>
      <c r="K1190" s="159" t="s">
        <v>1244</v>
      </c>
      <c r="L1190" s="160" t="s">
        <v>1245</v>
      </c>
      <c r="M1190" s="161"/>
      <c r="O1190" s="149"/>
      <c r="P1190" s="149"/>
    </row>
    <row r="1191" spans="1:16">
      <c r="A1191" s="150" t="s">
        <v>1279</v>
      </c>
      <c r="B1191" s="151" t="s">
        <v>1619</v>
      </c>
      <c r="C1191" s="152">
        <v>10.62</v>
      </c>
      <c r="D1191" s="153">
        <v>0.95099999999999996</v>
      </c>
      <c r="E1191" s="154">
        <v>1.1558999999999999</v>
      </c>
      <c r="F1191" s="155">
        <v>1</v>
      </c>
      <c r="G1191" s="156">
        <f t="shared" si="18"/>
        <v>1.1558999999999999</v>
      </c>
      <c r="H1191" s="157">
        <f>ROUND(G1191*'2-Calculator'!$C$27,2)</f>
        <v>6230.3</v>
      </c>
      <c r="I1191" s="158" t="s">
        <v>17</v>
      </c>
      <c r="J1191" s="158" t="s">
        <v>17</v>
      </c>
      <c r="K1191" s="159" t="s">
        <v>1244</v>
      </c>
      <c r="L1191" s="160" t="s">
        <v>1245</v>
      </c>
      <c r="M1191" s="161"/>
      <c r="O1191" s="149"/>
      <c r="P1191" s="149"/>
    </row>
    <row r="1192" spans="1:16">
      <c r="A1192" s="163" t="s">
        <v>1280</v>
      </c>
      <c r="B1192" s="164" t="s">
        <v>1619</v>
      </c>
      <c r="C1192" s="165">
        <v>28.25</v>
      </c>
      <c r="D1192" s="166">
        <v>2.3165</v>
      </c>
      <c r="E1192" s="167">
        <v>2.8155999999999999</v>
      </c>
      <c r="F1192" s="168">
        <v>1</v>
      </c>
      <c r="G1192" s="167">
        <f t="shared" si="18"/>
        <v>2.8155999999999999</v>
      </c>
      <c r="H1192" s="169">
        <f>ROUND(G1192*'2-Calculator'!$C$27,2)</f>
        <v>15176.08</v>
      </c>
      <c r="I1192" s="170" t="s">
        <v>17</v>
      </c>
      <c r="J1192" s="170" t="s">
        <v>17</v>
      </c>
      <c r="K1192" s="171" t="s">
        <v>1244</v>
      </c>
      <c r="L1192" s="172" t="s">
        <v>1245</v>
      </c>
      <c r="M1192" s="161"/>
      <c r="O1192" s="149"/>
      <c r="P1192" s="149"/>
    </row>
    <row r="1193" spans="1:16">
      <c r="A1193" s="173" t="s">
        <v>1281</v>
      </c>
      <c r="B1193" s="174" t="s">
        <v>1620</v>
      </c>
      <c r="C1193" s="175">
        <v>5.04</v>
      </c>
      <c r="D1193" s="176">
        <v>0.3609</v>
      </c>
      <c r="E1193" s="177">
        <v>0.43869999999999998</v>
      </c>
      <c r="F1193" s="178">
        <v>1</v>
      </c>
      <c r="G1193" s="156">
        <f t="shared" si="18"/>
        <v>0.43869999999999998</v>
      </c>
      <c r="H1193" s="157">
        <f>ROUND(G1193*'2-Calculator'!$C$27,2)</f>
        <v>2364.59</v>
      </c>
      <c r="I1193" s="179" t="s">
        <v>17</v>
      </c>
      <c r="J1193" s="179" t="s">
        <v>17</v>
      </c>
      <c r="K1193" s="180" t="s">
        <v>1244</v>
      </c>
      <c r="L1193" s="181" t="s">
        <v>1245</v>
      </c>
      <c r="M1193" s="161"/>
      <c r="O1193" s="149"/>
      <c r="P1193" s="149"/>
    </row>
    <row r="1194" spans="1:16">
      <c r="A1194" s="150" t="s">
        <v>1282</v>
      </c>
      <c r="B1194" s="151" t="s">
        <v>1620</v>
      </c>
      <c r="C1194" s="152">
        <v>6.35</v>
      </c>
      <c r="D1194" s="153">
        <v>0.44269999999999998</v>
      </c>
      <c r="E1194" s="154">
        <v>0.53810000000000002</v>
      </c>
      <c r="F1194" s="155">
        <v>1</v>
      </c>
      <c r="G1194" s="156">
        <f t="shared" si="18"/>
        <v>0.53810000000000002</v>
      </c>
      <c r="H1194" s="157">
        <f>ROUND(G1194*'2-Calculator'!$C$27,2)</f>
        <v>2900.36</v>
      </c>
      <c r="I1194" s="158" t="s">
        <v>17</v>
      </c>
      <c r="J1194" s="158" t="s">
        <v>17</v>
      </c>
      <c r="K1194" s="159" t="s">
        <v>1244</v>
      </c>
      <c r="L1194" s="160" t="s">
        <v>1245</v>
      </c>
      <c r="M1194" s="161"/>
      <c r="O1194" s="149"/>
      <c r="P1194" s="149"/>
    </row>
    <row r="1195" spans="1:16">
      <c r="A1195" s="150" t="s">
        <v>1283</v>
      </c>
      <c r="B1195" s="151" t="s">
        <v>1620</v>
      </c>
      <c r="C1195" s="152">
        <v>13.01</v>
      </c>
      <c r="D1195" s="153">
        <v>0.79759999999999998</v>
      </c>
      <c r="E1195" s="154">
        <v>0.96950000000000003</v>
      </c>
      <c r="F1195" s="155">
        <v>1</v>
      </c>
      <c r="G1195" s="156">
        <f t="shared" si="18"/>
        <v>0.96950000000000003</v>
      </c>
      <c r="H1195" s="157">
        <f>ROUND(G1195*'2-Calculator'!$C$27,2)</f>
        <v>5225.6099999999997</v>
      </c>
      <c r="I1195" s="158" t="s">
        <v>17</v>
      </c>
      <c r="J1195" s="158" t="s">
        <v>17</v>
      </c>
      <c r="K1195" s="159" t="s">
        <v>1244</v>
      </c>
      <c r="L1195" s="160" t="s">
        <v>1245</v>
      </c>
      <c r="M1195" s="161"/>
      <c r="O1195" s="149"/>
      <c r="P1195" s="149"/>
    </row>
    <row r="1196" spans="1:16">
      <c r="A1196" s="163" t="s">
        <v>1284</v>
      </c>
      <c r="B1196" s="164" t="s">
        <v>1620</v>
      </c>
      <c r="C1196" s="165">
        <v>16.75</v>
      </c>
      <c r="D1196" s="166">
        <v>1.0188999999999999</v>
      </c>
      <c r="E1196" s="167">
        <v>1.2383999999999999</v>
      </c>
      <c r="F1196" s="168">
        <v>1</v>
      </c>
      <c r="G1196" s="167">
        <f t="shared" si="18"/>
        <v>1.2383999999999999</v>
      </c>
      <c r="H1196" s="169">
        <f>ROUND(G1196*'2-Calculator'!$C$27,2)</f>
        <v>6674.98</v>
      </c>
      <c r="I1196" s="170" t="s">
        <v>17</v>
      </c>
      <c r="J1196" s="170" t="s">
        <v>17</v>
      </c>
      <c r="K1196" s="171" t="s">
        <v>1244</v>
      </c>
      <c r="L1196" s="172" t="s">
        <v>1245</v>
      </c>
      <c r="M1196" s="161"/>
      <c r="O1196" s="149"/>
      <c r="P1196" s="149"/>
    </row>
    <row r="1197" spans="1:16">
      <c r="A1197" s="173" t="s">
        <v>1285</v>
      </c>
      <c r="B1197" s="174" t="s">
        <v>1621</v>
      </c>
      <c r="C1197" s="175">
        <v>9.06</v>
      </c>
      <c r="D1197" s="176">
        <v>0.67200000000000004</v>
      </c>
      <c r="E1197" s="177">
        <v>0.81679999999999997</v>
      </c>
      <c r="F1197" s="178">
        <v>1</v>
      </c>
      <c r="G1197" s="156">
        <f t="shared" si="18"/>
        <v>0.81679999999999997</v>
      </c>
      <c r="H1197" s="157">
        <f>ROUND(G1197*'2-Calculator'!$C$27,2)</f>
        <v>4402.55</v>
      </c>
      <c r="I1197" s="179" t="s">
        <v>17</v>
      </c>
      <c r="J1197" s="179" t="s">
        <v>17</v>
      </c>
      <c r="K1197" s="180" t="s">
        <v>1244</v>
      </c>
      <c r="L1197" s="181" t="s">
        <v>1245</v>
      </c>
      <c r="M1197" s="161"/>
      <c r="O1197" s="149"/>
      <c r="P1197" s="149"/>
    </row>
    <row r="1198" spans="1:16">
      <c r="A1198" s="150" t="s">
        <v>1286</v>
      </c>
      <c r="B1198" s="151" t="s">
        <v>1621</v>
      </c>
      <c r="C1198" s="152">
        <v>11.69</v>
      </c>
      <c r="D1198" s="153">
        <v>0.90529999999999999</v>
      </c>
      <c r="E1198" s="154">
        <v>1.1004</v>
      </c>
      <c r="F1198" s="155">
        <v>1</v>
      </c>
      <c r="G1198" s="156">
        <f t="shared" si="18"/>
        <v>1.1004</v>
      </c>
      <c r="H1198" s="157">
        <f>ROUND(G1198*'2-Calculator'!$C$27,2)</f>
        <v>5931.16</v>
      </c>
      <c r="I1198" s="158" t="s">
        <v>17</v>
      </c>
      <c r="J1198" s="158" t="s">
        <v>17</v>
      </c>
      <c r="K1198" s="159" t="s">
        <v>1244</v>
      </c>
      <c r="L1198" s="160" t="s">
        <v>1245</v>
      </c>
      <c r="M1198" s="161"/>
      <c r="O1198" s="149"/>
      <c r="P1198" s="149"/>
    </row>
    <row r="1199" spans="1:16">
      <c r="A1199" s="150" t="s">
        <v>1287</v>
      </c>
      <c r="B1199" s="151" t="s">
        <v>1621</v>
      </c>
      <c r="C1199" s="152">
        <v>13.34</v>
      </c>
      <c r="D1199" s="153">
        <v>1.2349000000000001</v>
      </c>
      <c r="E1199" s="154">
        <v>1.5009999999999999</v>
      </c>
      <c r="F1199" s="155">
        <v>1</v>
      </c>
      <c r="G1199" s="156">
        <f t="shared" si="18"/>
        <v>1.5009999999999999</v>
      </c>
      <c r="H1199" s="157">
        <f>ROUND(G1199*'2-Calculator'!$C$27,2)</f>
        <v>8090.39</v>
      </c>
      <c r="I1199" s="158" t="s">
        <v>17</v>
      </c>
      <c r="J1199" s="158" t="s">
        <v>17</v>
      </c>
      <c r="K1199" s="159" t="s">
        <v>1244</v>
      </c>
      <c r="L1199" s="160" t="s">
        <v>1245</v>
      </c>
      <c r="M1199" s="161"/>
      <c r="O1199" s="149"/>
      <c r="P1199" s="149"/>
    </row>
    <row r="1200" spans="1:16">
      <c r="A1200" s="163" t="s">
        <v>1288</v>
      </c>
      <c r="B1200" s="164" t="s">
        <v>1621</v>
      </c>
      <c r="C1200" s="165">
        <v>44</v>
      </c>
      <c r="D1200" s="166">
        <v>5.1060999999999996</v>
      </c>
      <c r="E1200" s="167">
        <v>6.2062999999999997</v>
      </c>
      <c r="F1200" s="168">
        <v>1</v>
      </c>
      <c r="G1200" s="167">
        <f t="shared" si="18"/>
        <v>6.2062999999999997</v>
      </c>
      <c r="H1200" s="169">
        <f>ROUND(G1200*'2-Calculator'!$C$27,2)</f>
        <v>33451.96</v>
      </c>
      <c r="I1200" s="170" t="s">
        <v>17</v>
      </c>
      <c r="J1200" s="170" t="s">
        <v>17</v>
      </c>
      <c r="K1200" s="171" t="s">
        <v>1244</v>
      </c>
      <c r="L1200" s="172" t="s">
        <v>1245</v>
      </c>
      <c r="M1200" s="161"/>
      <c r="O1200" s="149"/>
      <c r="P1200" s="149"/>
    </row>
    <row r="1201" spans="1:16">
      <c r="A1201" s="173" t="s">
        <v>1289</v>
      </c>
      <c r="B1201" s="174" t="s">
        <v>1622</v>
      </c>
      <c r="C1201" s="175">
        <v>5.18</v>
      </c>
      <c r="D1201" s="176">
        <v>0.48930000000000001</v>
      </c>
      <c r="E1201" s="177">
        <v>0.59470000000000001</v>
      </c>
      <c r="F1201" s="178">
        <v>1</v>
      </c>
      <c r="G1201" s="156">
        <f t="shared" si="18"/>
        <v>0.59470000000000001</v>
      </c>
      <c r="H1201" s="157">
        <f>ROUND(G1201*'2-Calculator'!$C$27,2)</f>
        <v>3205.43</v>
      </c>
      <c r="I1201" s="179" t="s">
        <v>17</v>
      </c>
      <c r="J1201" s="179" t="s">
        <v>17</v>
      </c>
      <c r="K1201" s="180" t="s">
        <v>1244</v>
      </c>
      <c r="L1201" s="181" t="s">
        <v>1245</v>
      </c>
      <c r="M1201" s="161"/>
      <c r="O1201" s="149"/>
      <c r="P1201" s="149"/>
    </row>
    <row r="1202" spans="1:16">
      <c r="A1202" s="150" t="s">
        <v>1290</v>
      </c>
      <c r="B1202" s="151" t="s">
        <v>1622</v>
      </c>
      <c r="C1202" s="152">
        <v>6.5</v>
      </c>
      <c r="D1202" s="153">
        <v>0.60340000000000005</v>
      </c>
      <c r="E1202" s="154">
        <v>0.73340000000000005</v>
      </c>
      <c r="F1202" s="155">
        <v>1</v>
      </c>
      <c r="G1202" s="156">
        <f t="shared" si="18"/>
        <v>0.73340000000000005</v>
      </c>
      <c r="H1202" s="157">
        <f>ROUND(G1202*'2-Calculator'!$C$27,2)</f>
        <v>3953.03</v>
      </c>
      <c r="I1202" s="158" t="s">
        <v>17</v>
      </c>
      <c r="J1202" s="158" t="s">
        <v>17</v>
      </c>
      <c r="K1202" s="159" t="s">
        <v>1244</v>
      </c>
      <c r="L1202" s="160" t="s">
        <v>1245</v>
      </c>
      <c r="M1202" s="161"/>
      <c r="O1202" s="149"/>
      <c r="P1202" s="149"/>
    </row>
    <row r="1203" spans="1:16">
      <c r="A1203" s="150" t="s">
        <v>1291</v>
      </c>
      <c r="B1203" s="151" t="s">
        <v>1622</v>
      </c>
      <c r="C1203" s="152">
        <v>7.47</v>
      </c>
      <c r="D1203" s="153">
        <v>0.86580000000000001</v>
      </c>
      <c r="E1203" s="154">
        <v>1.0524</v>
      </c>
      <c r="F1203" s="155">
        <v>1</v>
      </c>
      <c r="G1203" s="156">
        <f t="shared" si="18"/>
        <v>1.0524</v>
      </c>
      <c r="H1203" s="157">
        <f>ROUND(G1203*'2-Calculator'!$C$27,2)</f>
        <v>5672.44</v>
      </c>
      <c r="I1203" s="158" t="s">
        <v>17</v>
      </c>
      <c r="J1203" s="158" t="s">
        <v>17</v>
      </c>
      <c r="K1203" s="159" t="s">
        <v>1244</v>
      </c>
      <c r="L1203" s="160" t="s">
        <v>1245</v>
      </c>
      <c r="M1203" s="161"/>
      <c r="O1203" s="149"/>
      <c r="P1203" s="149"/>
    </row>
    <row r="1204" spans="1:16">
      <c r="A1204" s="163" t="s">
        <v>1292</v>
      </c>
      <c r="B1204" s="164" t="s">
        <v>1622</v>
      </c>
      <c r="C1204" s="165">
        <v>13</v>
      </c>
      <c r="D1204" s="166">
        <v>1.3096000000000001</v>
      </c>
      <c r="E1204" s="167">
        <v>1.5918000000000001</v>
      </c>
      <c r="F1204" s="168">
        <v>1</v>
      </c>
      <c r="G1204" s="167">
        <f t="shared" si="18"/>
        <v>1.5918000000000001</v>
      </c>
      <c r="H1204" s="169">
        <f>ROUND(G1204*'2-Calculator'!$C$27,2)</f>
        <v>8579.7999999999993</v>
      </c>
      <c r="I1204" s="170" t="s">
        <v>17</v>
      </c>
      <c r="J1204" s="170" t="s">
        <v>17</v>
      </c>
      <c r="K1204" s="171" t="s">
        <v>1244</v>
      </c>
      <c r="L1204" s="172" t="s">
        <v>1245</v>
      </c>
      <c r="M1204" s="161"/>
      <c r="O1204" s="149"/>
      <c r="P1204" s="149"/>
    </row>
    <row r="1205" spans="1:16">
      <c r="A1205" s="173" t="s">
        <v>1293</v>
      </c>
      <c r="B1205" s="174" t="s">
        <v>1832</v>
      </c>
      <c r="C1205" s="175">
        <v>2.04</v>
      </c>
      <c r="D1205" s="176">
        <v>0.2359</v>
      </c>
      <c r="E1205" s="177">
        <v>0.28670000000000001</v>
      </c>
      <c r="F1205" s="178">
        <v>1</v>
      </c>
      <c r="G1205" s="156">
        <f t="shared" si="18"/>
        <v>0.28670000000000001</v>
      </c>
      <c r="H1205" s="157">
        <f>ROUND(G1205*'2-Calculator'!$C$27,2)</f>
        <v>1545.31</v>
      </c>
      <c r="I1205" s="179" t="s">
        <v>18</v>
      </c>
      <c r="J1205" s="179" t="s">
        <v>17</v>
      </c>
      <c r="K1205" s="180" t="s">
        <v>151</v>
      </c>
      <c r="L1205" s="181" t="s">
        <v>157</v>
      </c>
      <c r="M1205" s="161"/>
      <c r="O1205" s="149"/>
      <c r="P1205" s="149"/>
    </row>
    <row r="1206" spans="1:16">
      <c r="A1206" s="150" t="s">
        <v>1294</v>
      </c>
      <c r="B1206" s="151" t="s">
        <v>1832</v>
      </c>
      <c r="C1206" s="152">
        <v>2.19</v>
      </c>
      <c r="D1206" s="153">
        <v>0.35949999999999999</v>
      </c>
      <c r="E1206" s="154">
        <v>0.437</v>
      </c>
      <c r="F1206" s="155">
        <v>1</v>
      </c>
      <c r="G1206" s="156">
        <f t="shared" si="18"/>
        <v>0.437</v>
      </c>
      <c r="H1206" s="157">
        <f>ROUND(G1206*'2-Calculator'!$C$27,2)</f>
        <v>2355.4299999999998</v>
      </c>
      <c r="I1206" s="158" t="s">
        <v>18</v>
      </c>
      <c r="J1206" s="158" t="s">
        <v>17</v>
      </c>
      <c r="K1206" s="159" t="s">
        <v>151</v>
      </c>
      <c r="L1206" s="160" t="s">
        <v>157</v>
      </c>
      <c r="M1206" s="161"/>
      <c r="O1206" s="149"/>
      <c r="P1206" s="149"/>
    </row>
    <row r="1207" spans="1:16">
      <c r="A1207" s="150" t="s">
        <v>1295</v>
      </c>
      <c r="B1207" s="151" t="s">
        <v>1832</v>
      </c>
      <c r="C1207" s="152">
        <v>2.94</v>
      </c>
      <c r="D1207" s="153">
        <v>0.61370000000000002</v>
      </c>
      <c r="E1207" s="154">
        <v>0.74590000000000001</v>
      </c>
      <c r="F1207" s="155">
        <v>1</v>
      </c>
      <c r="G1207" s="156">
        <f t="shared" si="18"/>
        <v>0.74590000000000001</v>
      </c>
      <c r="H1207" s="157">
        <f>ROUND(G1207*'2-Calculator'!$C$27,2)</f>
        <v>4020.4</v>
      </c>
      <c r="I1207" s="158" t="s">
        <v>18</v>
      </c>
      <c r="J1207" s="158" t="s">
        <v>17</v>
      </c>
      <c r="K1207" s="159" t="s">
        <v>151</v>
      </c>
      <c r="L1207" s="160" t="s">
        <v>157</v>
      </c>
      <c r="M1207" s="161"/>
      <c r="O1207" s="149"/>
      <c r="P1207" s="149"/>
    </row>
    <row r="1208" spans="1:16">
      <c r="A1208" s="163" t="s">
        <v>1296</v>
      </c>
      <c r="B1208" s="164" t="s">
        <v>1832</v>
      </c>
      <c r="C1208" s="165">
        <v>5.34</v>
      </c>
      <c r="D1208" s="166">
        <v>1.2548999999999999</v>
      </c>
      <c r="E1208" s="167">
        <v>1.5253000000000001</v>
      </c>
      <c r="F1208" s="168">
        <v>1</v>
      </c>
      <c r="G1208" s="167">
        <f t="shared" si="18"/>
        <v>1.5253000000000001</v>
      </c>
      <c r="H1208" s="169">
        <f>ROUND(G1208*'2-Calculator'!$C$27,2)</f>
        <v>8221.3700000000008</v>
      </c>
      <c r="I1208" s="170" t="s">
        <v>18</v>
      </c>
      <c r="J1208" s="170" t="s">
        <v>17</v>
      </c>
      <c r="K1208" s="171" t="s">
        <v>151</v>
      </c>
      <c r="L1208" s="172" t="s">
        <v>157</v>
      </c>
      <c r="M1208" s="161"/>
      <c r="O1208" s="149"/>
      <c r="P1208" s="149"/>
    </row>
    <row r="1209" spans="1:16">
      <c r="A1209" s="173" t="s">
        <v>1297</v>
      </c>
      <c r="B1209" s="174" t="s">
        <v>1833</v>
      </c>
      <c r="C1209" s="175">
        <v>8.49</v>
      </c>
      <c r="D1209" s="176">
        <v>0.436</v>
      </c>
      <c r="E1209" s="177">
        <v>0.52990000000000004</v>
      </c>
      <c r="F1209" s="178">
        <v>1</v>
      </c>
      <c r="G1209" s="156">
        <f t="shared" si="18"/>
        <v>0.52990000000000004</v>
      </c>
      <c r="H1209" s="157">
        <f>ROUND(G1209*'2-Calculator'!$C$27,2)</f>
        <v>2856.16</v>
      </c>
      <c r="I1209" s="179" t="s">
        <v>18</v>
      </c>
      <c r="J1209" s="179" t="s">
        <v>17</v>
      </c>
      <c r="K1209" s="180" t="s">
        <v>151</v>
      </c>
      <c r="L1209" s="181" t="s">
        <v>157</v>
      </c>
      <c r="M1209" s="161"/>
      <c r="O1209" s="149"/>
      <c r="P1209" s="149"/>
    </row>
    <row r="1210" spans="1:16">
      <c r="A1210" s="150" t="s">
        <v>1298</v>
      </c>
      <c r="B1210" s="151" t="s">
        <v>1833</v>
      </c>
      <c r="C1210" s="152">
        <v>8.5</v>
      </c>
      <c r="D1210" s="153">
        <v>0.55669999999999997</v>
      </c>
      <c r="E1210" s="154">
        <v>0.67669999999999997</v>
      </c>
      <c r="F1210" s="155">
        <v>1</v>
      </c>
      <c r="G1210" s="156">
        <f t="shared" si="18"/>
        <v>0.67669999999999997</v>
      </c>
      <c r="H1210" s="157">
        <f>ROUND(G1210*'2-Calculator'!$C$27,2)</f>
        <v>3647.41</v>
      </c>
      <c r="I1210" s="158" t="s">
        <v>18</v>
      </c>
      <c r="J1210" s="158" t="s">
        <v>17</v>
      </c>
      <c r="K1210" s="159" t="s">
        <v>151</v>
      </c>
      <c r="L1210" s="160" t="s">
        <v>157</v>
      </c>
      <c r="M1210" s="161"/>
      <c r="O1210" s="149"/>
      <c r="P1210" s="149"/>
    </row>
    <row r="1211" spans="1:16">
      <c r="A1211" s="150" t="s">
        <v>1299</v>
      </c>
      <c r="B1211" s="151" t="s">
        <v>1833</v>
      </c>
      <c r="C1211" s="152">
        <v>8.5</v>
      </c>
      <c r="D1211" s="153">
        <v>0.71989999999999998</v>
      </c>
      <c r="E1211" s="154">
        <v>0.875</v>
      </c>
      <c r="F1211" s="155">
        <v>1</v>
      </c>
      <c r="G1211" s="156">
        <f t="shared" si="18"/>
        <v>0.875</v>
      </c>
      <c r="H1211" s="157">
        <f>ROUND(G1211*'2-Calculator'!$C$27,2)</f>
        <v>4716.25</v>
      </c>
      <c r="I1211" s="158" t="s">
        <v>18</v>
      </c>
      <c r="J1211" s="158" t="s">
        <v>17</v>
      </c>
      <c r="K1211" s="159" t="s">
        <v>151</v>
      </c>
      <c r="L1211" s="160" t="s">
        <v>157</v>
      </c>
      <c r="M1211" s="161"/>
      <c r="O1211" s="149"/>
      <c r="P1211" s="149"/>
    </row>
    <row r="1212" spans="1:16">
      <c r="A1212" s="163" t="s">
        <v>1300</v>
      </c>
      <c r="B1212" s="164" t="s">
        <v>1833</v>
      </c>
      <c r="C1212" s="165">
        <v>14.35</v>
      </c>
      <c r="D1212" s="166">
        <v>2.2984</v>
      </c>
      <c r="E1212" s="167">
        <v>2.7936000000000001</v>
      </c>
      <c r="F1212" s="168">
        <v>1</v>
      </c>
      <c r="G1212" s="167">
        <f t="shared" si="18"/>
        <v>2.7936000000000001</v>
      </c>
      <c r="H1212" s="169">
        <f>ROUND(G1212*'2-Calculator'!$C$27,2)</f>
        <v>15057.5</v>
      </c>
      <c r="I1212" s="170" t="s">
        <v>18</v>
      </c>
      <c r="J1212" s="170" t="s">
        <v>17</v>
      </c>
      <c r="K1212" s="171" t="s">
        <v>151</v>
      </c>
      <c r="L1212" s="172" t="s">
        <v>157</v>
      </c>
      <c r="M1212" s="161"/>
      <c r="O1212" s="149"/>
      <c r="P1212" s="149"/>
    </row>
    <row r="1213" spans="1:16">
      <c r="A1213" s="173" t="s">
        <v>1301</v>
      </c>
      <c r="B1213" s="174" t="s">
        <v>1834</v>
      </c>
      <c r="C1213" s="175">
        <v>3.43</v>
      </c>
      <c r="D1213" s="176">
        <v>0.28160000000000002</v>
      </c>
      <c r="E1213" s="177">
        <v>0.34229999999999999</v>
      </c>
      <c r="F1213" s="178">
        <v>1</v>
      </c>
      <c r="G1213" s="156">
        <f t="shared" si="18"/>
        <v>0.34229999999999999</v>
      </c>
      <c r="H1213" s="157">
        <f>ROUND(G1213*'2-Calculator'!$C$27,2)</f>
        <v>1845</v>
      </c>
      <c r="I1213" s="179" t="s">
        <v>18</v>
      </c>
      <c r="J1213" s="179" t="s">
        <v>17</v>
      </c>
      <c r="K1213" s="180" t="s">
        <v>151</v>
      </c>
      <c r="L1213" s="181" t="s">
        <v>157</v>
      </c>
      <c r="M1213" s="161"/>
      <c r="O1213" s="149"/>
      <c r="P1213" s="149"/>
    </row>
    <row r="1214" spans="1:16">
      <c r="A1214" s="150" t="s">
        <v>1302</v>
      </c>
      <c r="B1214" s="151" t="s">
        <v>1834</v>
      </c>
      <c r="C1214" s="152">
        <v>4.09</v>
      </c>
      <c r="D1214" s="153">
        <v>0.3871</v>
      </c>
      <c r="E1214" s="154">
        <v>0.47049999999999997</v>
      </c>
      <c r="F1214" s="155">
        <v>1</v>
      </c>
      <c r="G1214" s="156">
        <f t="shared" si="18"/>
        <v>0.47049999999999997</v>
      </c>
      <c r="H1214" s="157">
        <f>ROUND(G1214*'2-Calculator'!$C$27,2)</f>
        <v>2536</v>
      </c>
      <c r="I1214" s="158" t="s">
        <v>18</v>
      </c>
      <c r="J1214" s="158" t="s">
        <v>17</v>
      </c>
      <c r="K1214" s="159" t="s">
        <v>151</v>
      </c>
      <c r="L1214" s="160" t="s">
        <v>157</v>
      </c>
      <c r="M1214" s="161"/>
      <c r="O1214" s="149"/>
      <c r="P1214" s="149"/>
    </row>
    <row r="1215" spans="1:16">
      <c r="A1215" s="150" t="s">
        <v>1303</v>
      </c>
      <c r="B1215" s="151" t="s">
        <v>1834</v>
      </c>
      <c r="C1215" s="152">
        <v>4.8499999999999996</v>
      </c>
      <c r="D1215" s="153">
        <v>0.74170000000000003</v>
      </c>
      <c r="E1215" s="154">
        <v>0.90149999999999997</v>
      </c>
      <c r="F1215" s="155">
        <v>1</v>
      </c>
      <c r="G1215" s="156">
        <f t="shared" si="18"/>
        <v>0.90149999999999997</v>
      </c>
      <c r="H1215" s="157">
        <f>ROUND(G1215*'2-Calculator'!$C$27,2)</f>
        <v>4859.09</v>
      </c>
      <c r="I1215" s="158" t="s">
        <v>18</v>
      </c>
      <c r="J1215" s="158" t="s">
        <v>17</v>
      </c>
      <c r="K1215" s="159" t="s">
        <v>151</v>
      </c>
      <c r="L1215" s="160" t="s">
        <v>157</v>
      </c>
      <c r="M1215" s="161"/>
      <c r="O1215" s="149"/>
      <c r="P1215" s="149"/>
    </row>
    <row r="1216" spans="1:16">
      <c r="A1216" s="163" t="s">
        <v>1304</v>
      </c>
      <c r="B1216" s="164" t="s">
        <v>1834</v>
      </c>
      <c r="C1216" s="165">
        <v>8.41</v>
      </c>
      <c r="D1216" s="166">
        <v>1.6415999999999999</v>
      </c>
      <c r="E1216" s="167">
        <v>1.9953000000000001</v>
      </c>
      <c r="F1216" s="168">
        <v>1</v>
      </c>
      <c r="G1216" s="167">
        <f t="shared" si="18"/>
        <v>1.9953000000000001</v>
      </c>
      <c r="H1216" s="169">
        <f>ROUND(G1216*'2-Calculator'!$C$27,2)</f>
        <v>10754.67</v>
      </c>
      <c r="I1216" s="170" t="s">
        <v>18</v>
      </c>
      <c r="J1216" s="170" t="s">
        <v>17</v>
      </c>
      <c r="K1216" s="171" t="s">
        <v>151</v>
      </c>
      <c r="L1216" s="172" t="s">
        <v>157</v>
      </c>
      <c r="M1216" s="161"/>
      <c r="O1216" s="149"/>
      <c r="P1216" s="149"/>
    </row>
    <row r="1217" spans="1:16">
      <c r="A1217" s="173" t="s">
        <v>1305</v>
      </c>
      <c r="B1217" s="174" t="s">
        <v>1835</v>
      </c>
      <c r="C1217" s="175">
        <v>3.41</v>
      </c>
      <c r="D1217" s="176">
        <v>0.2949</v>
      </c>
      <c r="E1217" s="177">
        <v>0.3584</v>
      </c>
      <c r="F1217" s="178">
        <v>1</v>
      </c>
      <c r="G1217" s="156">
        <f t="shared" si="18"/>
        <v>0.3584</v>
      </c>
      <c r="H1217" s="157">
        <f>ROUND(G1217*'2-Calculator'!$C$27,2)</f>
        <v>1931.78</v>
      </c>
      <c r="I1217" s="179" t="s">
        <v>18</v>
      </c>
      <c r="J1217" s="179" t="s">
        <v>17</v>
      </c>
      <c r="K1217" s="180" t="s">
        <v>151</v>
      </c>
      <c r="L1217" s="181" t="s">
        <v>157</v>
      </c>
      <c r="M1217" s="161"/>
      <c r="O1217" s="149"/>
      <c r="P1217" s="149"/>
    </row>
    <row r="1218" spans="1:16">
      <c r="A1218" s="150" t="s">
        <v>1306</v>
      </c>
      <c r="B1218" s="151" t="s">
        <v>1835</v>
      </c>
      <c r="C1218" s="152">
        <v>3.88</v>
      </c>
      <c r="D1218" s="153">
        <v>0.37240000000000001</v>
      </c>
      <c r="E1218" s="154">
        <v>0.4526</v>
      </c>
      <c r="F1218" s="155">
        <v>1</v>
      </c>
      <c r="G1218" s="156">
        <f t="shared" si="18"/>
        <v>0.4526</v>
      </c>
      <c r="H1218" s="157">
        <f>ROUND(G1218*'2-Calculator'!$C$27,2)</f>
        <v>2439.5100000000002</v>
      </c>
      <c r="I1218" s="158" t="s">
        <v>18</v>
      </c>
      <c r="J1218" s="158" t="s">
        <v>17</v>
      </c>
      <c r="K1218" s="159" t="s">
        <v>151</v>
      </c>
      <c r="L1218" s="160" t="s">
        <v>157</v>
      </c>
      <c r="M1218" s="161"/>
      <c r="O1218" s="149"/>
      <c r="P1218" s="149"/>
    </row>
    <row r="1219" spans="1:16">
      <c r="A1219" s="150" t="s">
        <v>1307</v>
      </c>
      <c r="B1219" s="151" t="s">
        <v>1835</v>
      </c>
      <c r="C1219" s="152">
        <v>4.3</v>
      </c>
      <c r="D1219" s="153">
        <v>0.67300000000000004</v>
      </c>
      <c r="E1219" s="154">
        <v>0.81799999999999995</v>
      </c>
      <c r="F1219" s="155">
        <v>1</v>
      </c>
      <c r="G1219" s="156">
        <f t="shared" si="18"/>
        <v>0.81799999999999995</v>
      </c>
      <c r="H1219" s="157">
        <f>ROUND(G1219*'2-Calculator'!$C$27,2)</f>
        <v>4409.0200000000004</v>
      </c>
      <c r="I1219" s="158" t="s">
        <v>18</v>
      </c>
      <c r="J1219" s="158" t="s">
        <v>17</v>
      </c>
      <c r="K1219" s="159" t="s">
        <v>151</v>
      </c>
      <c r="L1219" s="160" t="s">
        <v>157</v>
      </c>
      <c r="M1219" s="161"/>
      <c r="O1219" s="149"/>
      <c r="P1219" s="149"/>
    </row>
    <row r="1220" spans="1:16">
      <c r="A1220" s="163" t="s">
        <v>1308</v>
      </c>
      <c r="B1220" s="164" t="s">
        <v>1835</v>
      </c>
      <c r="C1220" s="165">
        <v>7.43</v>
      </c>
      <c r="D1220" s="166">
        <v>1.5515000000000001</v>
      </c>
      <c r="E1220" s="167">
        <v>1.8857999999999999</v>
      </c>
      <c r="F1220" s="168">
        <v>1</v>
      </c>
      <c r="G1220" s="167">
        <f t="shared" si="18"/>
        <v>1.8857999999999999</v>
      </c>
      <c r="H1220" s="169">
        <f>ROUND(G1220*'2-Calculator'!$C$27,2)</f>
        <v>10164.459999999999</v>
      </c>
      <c r="I1220" s="170" t="s">
        <v>18</v>
      </c>
      <c r="J1220" s="170" t="s">
        <v>17</v>
      </c>
      <c r="K1220" s="171" t="s">
        <v>151</v>
      </c>
      <c r="L1220" s="172" t="s">
        <v>157</v>
      </c>
      <c r="M1220" s="161"/>
      <c r="O1220" s="149"/>
      <c r="P1220" s="149"/>
    </row>
    <row r="1221" spans="1:16">
      <c r="A1221" s="173" t="s">
        <v>1309</v>
      </c>
      <c r="B1221" s="174" t="s">
        <v>1836</v>
      </c>
      <c r="C1221" s="175">
        <v>2.98</v>
      </c>
      <c r="D1221" s="176">
        <v>0.36199999999999999</v>
      </c>
      <c r="E1221" s="177">
        <v>0.44</v>
      </c>
      <c r="F1221" s="178">
        <v>1</v>
      </c>
      <c r="G1221" s="156">
        <f t="shared" si="18"/>
        <v>0.44</v>
      </c>
      <c r="H1221" s="157">
        <f>ROUND(G1221*'2-Calculator'!$C$27,2)</f>
        <v>2371.6</v>
      </c>
      <c r="I1221" s="179" t="s">
        <v>18</v>
      </c>
      <c r="J1221" s="179" t="s">
        <v>17</v>
      </c>
      <c r="K1221" s="180" t="s">
        <v>151</v>
      </c>
      <c r="L1221" s="181" t="s">
        <v>157</v>
      </c>
      <c r="M1221" s="161"/>
      <c r="O1221" s="149"/>
      <c r="P1221" s="149"/>
    </row>
    <row r="1222" spans="1:16">
      <c r="A1222" s="150" t="s">
        <v>1310</v>
      </c>
      <c r="B1222" s="151" t="s">
        <v>1836</v>
      </c>
      <c r="C1222" s="152">
        <v>3.57</v>
      </c>
      <c r="D1222" s="153">
        <v>0.49709999999999999</v>
      </c>
      <c r="E1222" s="154">
        <v>0.60419999999999996</v>
      </c>
      <c r="F1222" s="155">
        <v>1</v>
      </c>
      <c r="G1222" s="156">
        <f t="shared" si="18"/>
        <v>0.60419999999999996</v>
      </c>
      <c r="H1222" s="157">
        <f>ROUND(G1222*'2-Calculator'!$C$27,2)</f>
        <v>3256.64</v>
      </c>
      <c r="I1222" s="158" t="s">
        <v>18</v>
      </c>
      <c r="J1222" s="158" t="s">
        <v>17</v>
      </c>
      <c r="K1222" s="159" t="s">
        <v>151</v>
      </c>
      <c r="L1222" s="160" t="s">
        <v>157</v>
      </c>
      <c r="M1222" s="161"/>
      <c r="O1222" s="149"/>
      <c r="P1222" s="149"/>
    </row>
    <row r="1223" spans="1:16">
      <c r="A1223" s="150" t="s">
        <v>1311</v>
      </c>
      <c r="B1223" s="151" t="s">
        <v>1836</v>
      </c>
      <c r="C1223" s="152">
        <v>5.13</v>
      </c>
      <c r="D1223" s="153">
        <v>0.8599</v>
      </c>
      <c r="E1223" s="154">
        <v>1.0451999999999999</v>
      </c>
      <c r="F1223" s="155">
        <v>1</v>
      </c>
      <c r="G1223" s="156">
        <f t="shared" si="18"/>
        <v>1.0451999999999999</v>
      </c>
      <c r="H1223" s="157">
        <f>ROUND(G1223*'2-Calculator'!$C$27,2)</f>
        <v>5633.63</v>
      </c>
      <c r="I1223" s="158" t="s">
        <v>18</v>
      </c>
      <c r="J1223" s="158" t="s">
        <v>17</v>
      </c>
      <c r="K1223" s="159" t="s">
        <v>151</v>
      </c>
      <c r="L1223" s="160" t="s">
        <v>157</v>
      </c>
      <c r="M1223" s="161"/>
      <c r="O1223" s="149"/>
      <c r="P1223" s="149"/>
    </row>
    <row r="1224" spans="1:16">
      <c r="A1224" s="163" t="s">
        <v>1312</v>
      </c>
      <c r="B1224" s="164" t="s">
        <v>1836</v>
      </c>
      <c r="C1224" s="165">
        <v>9.7799999999999994</v>
      </c>
      <c r="D1224" s="166">
        <v>1.9511000000000001</v>
      </c>
      <c r="E1224" s="167">
        <v>2.3715000000000002</v>
      </c>
      <c r="F1224" s="168">
        <v>1</v>
      </c>
      <c r="G1224" s="167">
        <f t="shared" si="18"/>
        <v>2.3715000000000002</v>
      </c>
      <c r="H1224" s="169">
        <f>ROUND(G1224*'2-Calculator'!$C$27,2)</f>
        <v>12782.39</v>
      </c>
      <c r="I1224" s="170" t="s">
        <v>18</v>
      </c>
      <c r="J1224" s="170" t="s">
        <v>17</v>
      </c>
      <c r="K1224" s="171" t="s">
        <v>151</v>
      </c>
      <c r="L1224" s="172" t="s">
        <v>157</v>
      </c>
      <c r="M1224" s="161"/>
      <c r="O1224" s="149"/>
      <c r="P1224" s="149"/>
    </row>
    <row r="1225" spans="1:16">
      <c r="A1225" s="173" t="s">
        <v>1313</v>
      </c>
      <c r="B1225" s="174" t="s">
        <v>1837</v>
      </c>
      <c r="C1225" s="175">
        <v>4.21</v>
      </c>
      <c r="D1225" s="176">
        <v>0.36370000000000002</v>
      </c>
      <c r="E1225" s="177">
        <v>0.44209999999999999</v>
      </c>
      <c r="F1225" s="178">
        <v>1</v>
      </c>
      <c r="G1225" s="156">
        <f t="shared" si="18"/>
        <v>0.44209999999999999</v>
      </c>
      <c r="H1225" s="157">
        <f>ROUND(G1225*'2-Calculator'!$C$27,2)</f>
        <v>2382.92</v>
      </c>
      <c r="I1225" s="179" t="s">
        <v>18</v>
      </c>
      <c r="J1225" s="179" t="s">
        <v>17</v>
      </c>
      <c r="K1225" s="180" t="s">
        <v>151</v>
      </c>
      <c r="L1225" s="181" t="s">
        <v>157</v>
      </c>
      <c r="M1225" s="161"/>
      <c r="O1225" s="149"/>
      <c r="P1225" s="149"/>
    </row>
    <row r="1226" spans="1:16">
      <c r="A1226" s="150" t="s">
        <v>1314</v>
      </c>
      <c r="B1226" s="151" t="s">
        <v>1837</v>
      </c>
      <c r="C1226" s="152">
        <v>4.22</v>
      </c>
      <c r="D1226" s="153">
        <v>0.4093</v>
      </c>
      <c r="E1226" s="154">
        <v>0.4975</v>
      </c>
      <c r="F1226" s="155">
        <v>1</v>
      </c>
      <c r="G1226" s="156">
        <f t="shared" si="18"/>
        <v>0.4975</v>
      </c>
      <c r="H1226" s="157">
        <f>ROUND(G1226*'2-Calculator'!$C$27,2)</f>
        <v>2681.53</v>
      </c>
      <c r="I1226" s="158" t="s">
        <v>18</v>
      </c>
      <c r="J1226" s="158" t="s">
        <v>17</v>
      </c>
      <c r="K1226" s="159" t="s">
        <v>151</v>
      </c>
      <c r="L1226" s="160" t="s">
        <v>157</v>
      </c>
      <c r="M1226" s="161"/>
      <c r="O1226" s="149"/>
      <c r="P1226" s="149"/>
    </row>
    <row r="1227" spans="1:16">
      <c r="A1227" s="150" t="s">
        <v>1315</v>
      </c>
      <c r="B1227" s="151" t="s">
        <v>1837</v>
      </c>
      <c r="C1227" s="152">
        <v>4.47</v>
      </c>
      <c r="D1227" s="153">
        <v>0.74160000000000004</v>
      </c>
      <c r="E1227" s="154">
        <v>0.90139999999999998</v>
      </c>
      <c r="F1227" s="155">
        <v>1</v>
      </c>
      <c r="G1227" s="156">
        <f t="shared" si="18"/>
        <v>0.90139999999999998</v>
      </c>
      <c r="H1227" s="157">
        <f>ROUND(G1227*'2-Calculator'!$C$27,2)</f>
        <v>4858.55</v>
      </c>
      <c r="I1227" s="158" t="s">
        <v>18</v>
      </c>
      <c r="J1227" s="158" t="s">
        <v>17</v>
      </c>
      <c r="K1227" s="159" t="s">
        <v>151</v>
      </c>
      <c r="L1227" s="160" t="s">
        <v>157</v>
      </c>
      <c r="M1227" s="161"/>
      <c r="O1227" s="149"/>
      <c r="P1227" s="149"/>
    </row>
    <row r="1228" spans="1:16">
      <c r="A1228" s="163" t="s">
        <v>1316</v>
      </c>
      <c r="B1228" s="164" t="s">
        <v>1837</v>
      </c>
      <c r="C1228" s="165">
        <v>6.1</v>
      </c>
      <c r="D1228" s="166">
        <v>1.3353999999999999</v>
      </c>
      <c r="E1228" s="167">
        <v>1.6231</v>
      </c>
      <c r="F1228" s="168">
        <v>1</v>
      </c>
      <c r="G1228" s="167">
        <f t="shared" si="18"/>
        <v>1.6231</v>
      </c>
      <c r="H1228" s="169">
        <f>ROUND(G1228*'2-Calculator'!$C$27,2)</f>
        <v>8748.51</v>
      </c>
      <c r="I1228" s="170" t="s">
        <v>18</v>
      </c>
      <c r="J1228" s="170" t="s">
        <v>17</v>
      </c>
      <c r="K1228" s="171" t="s">
        <v>151</v>
      </c>
      <c r="L1228" s="172" t="s">
        <v>157</v>
      </c>
      <c r="M1228" s="161"/>
      <c r="O1228" s="149"/>
      <c r="P1228" s="149"/>
    </row>
    <row r="1229" spans="1:16">
      <c r="A1229" s="173" t="s">
        <v>1317</v>
      </c>
      <c r="B1229" s="174" t="s">
        <v>1838</v>
      </c>
      <c r="C1229" s="175">
        <v>3.29</v>
      </c>
      <c r="D1229" s="176">
        <v>1.3191999999999999</v>
      </c>
      <c r="E1229" s="177">
        <v>1.6033999999999999</v>
      </c>
      <c r="F1229" s="178">
        <v>1</v>
      </c>
      <c r="G1229" s="156">
        <f t="shared" si="18"/>
        <v>1.6033999999999999</v>
      </c>
      <c r="H1229" s="157">
        <f>ROUND(G1229*'2-Calculator'!$C$27,2)</f>
        <v>8642.33</v>
      </c>
      <c r="I1229" s="179" t="s">
        <v>18</v>
      </c>
      <c r="J1229" s="179" t="s">
        <v>17</v>
      </c>
      <c r="K1229" s="180" t="s">
        <v>151</v>
      </c>
      <c r="L1229" s="181" t="s">
        <v>157</v>
      </c>
      <c r="M1229" s="161"/>
      <c r="O1229" s="149"/>
      <c r="P1229" s="149"/>
    </row>
    <row r="1230" spans="1:16">
      <c r="A1230" s="150" t="s">
        <v>1318</v>
      </c>
      <c r="B1230" s="151" t="s">
        <v>1838</v>
      </c>
      <c r="C1230" s="152">
        <v>5.21</v>
      </c>
      <c r="D1230" s="153">
        <v>1.7181999999999999</v>
      </c>
      <c r="E1230" s="154">
        <v>2.0884</v>
      </c>
      <c r="F1230" s="155">
        <v>1</v>
      </c>
      <c r="G1230" s="156">
        <f t="shared" si="18"/>
        <v>2.0884</v>
      </c>
      <c r="H1230" s="157">
        <f>ROUND(G1230*'2-Calculator'!$C$27,2)</f>
        <v>11256.48</v>
      </c>
      <c r="I1230" s="158" t="s">
        <v>18</v>
      </c>
      <c r="J1230" s="158" t="s">
        <v>17</v>
      </c>
      <c r="K1230" s="159" t="s">
        <v>151</v>
      </c>
      <c r="L1230" s="160" t="s">
        <v>157</v>
      </c>
      <c r="M1230" s="161"/>
      <c r="O1230" s="149"/>
      <c r="P1230" s="149"/>
    </row>
    <row r="1231" spans="1:16">
      <c r="A1231" s="150" t="s">
        <v>1319</v>
      </c>
      <c r="B1231" s="151" t="s">
        <v>1838</v>
      </c>
      <c r="C1231" s="152">
        <v>8.56</v>
      </c>
      <c r="D1231" s="153">
        <v>2.4984000000000002</v>
      </c>
      <c r="E1231" s="154">
        <v>3.0367000000000002</v>
      </c>
      <c r="F1231" s="155">
        <v>1</v>
      </c>
      <c r="G1231" s="156">
        <f t="shared" si="18"/>
        <v>3.0367000000000002</v>
      </c>
      <c r="H1231" s="157">
        <f>ROUND(G1231*'2-Calculator'!$C$27,2)</f>
        <v>16367.81</v>
      </c>
      <c r="I1231" s="158" t="s">
        <v>18</v>
      </c>
      <c r="J1231" s="158" t="s">
        <v>17</v>
      </c>
      <c r="K1231" s="159" t="s">
        <v>151</v>
      </c>
      <c r="L1231" s="160" t="s">
        <v>157</v>
      </c>
      <c r="M1231" s="161"/>
      <c r="O1231" s="149"/>
      <c r="P1231" s="149"/>
    </row>
    <row r="1232" spans="1:16">
      <c r="A1232" s="163" t="s">
        <v>1320</v>
      </c>
      <c r="B1232" s="164" t="s">
        <v>1838</v>
      </c>
      <c r="C1232" s="165">
        <v>15.91</v>
      </c>
      <c r="D1232" s="166">
        <v>4.6471999999999998</v>
      </c>
      <c r="E1232" s="167">
        <v>5.6485000000000003</v>
      </c>
      <c r="F1232" s="168">
        <v>1</v>
      </c>
      <c r="G1232" s="167">
        <f t="shared" si="18"/>
        <v>5.6485000000000003</v>
      </c>
      <c r="H1232" s="169">
        <f>ROUND(G1232*'2-Calculator'!$C$27,2)</f>
        <v>30445.42</v>
      </c>
      <c r="I1232" s="170" t="s">
        <v>18</v>
      </c>
      <c r="J1232" s="170" t="s">
        <v>17</v>
      </c>
      <c r="K1232" s="171" t="s">
        <v>151</v>
      </c>
      <c r="L1232" s="172" t="s">
        <v>157</v>
      </c>
      <c r="M1232" s="161"/>
      <c r="O1232" s="149"/>
      <c r="P1232" s="149"/>
    </row>
    <row r="1233" spans="1:16">
      <c r="A1233" s="173" t="s">
        <v>1321</v>
      </c>
      <c r="B1233" s="174" t="s">
        <v>1839</v>
      </c>
      <c r="C1233" s="175">
        <v>3.09</v>
      </c>
      <c r="D1233" s="176">
        <v>0.95709999999999995</v>
      </c>
      <c r="E1233" s="177">
        <v>1.1633</v>
      </c>
      <c r="F1233" s="178">
        <v>1</v>
      </c>
      <c r="G1233" s="156">
        <f t="shared" si="18"/>
        <v>1.1633</v>
      </c>
      <c r="H1233" s="157">
        <f>ROUND(G1233*'2-Calculator'!$C$27,2)</f>
        <v>6270.19</v>
      </c>
      <c r="I1233" s="179" t="s">
        <v>18</v>
      </c>
      <c r="J1233" s="179" t="s">
        <v>17</v>
      </c>
      <c r="K1233" s="180" t="s">
        <v>151</v>
      </c>
      <c r="L1233" s="181" t="s">
        <v>157</v>
      </c>
      <c r="M1233" s="161"/>
      <c r="O1233" s="149"/>
      <c r="P1233" s="149"/>
    </row>
    <row r="1234" spans="1:16">
      <c r="A1234" s="150" t="s">
        <v>1322</v>
      </c>
      <c r="B1234" s="151" t="s">
        <v>1839</v>
      </c>
      <c r="C1234" s="152">
        <v>4.82</v>
      </c>
      <c r="D1234" s="153">
        <v>1.278</v>
      </c>
      <c r="E1234" s="154">
        <v>1.5533999999999999</v>
      </c>
      <c r="F1234" s="155">
        <v>1</v>
      </c>
      <c r="G1234" s="156">
        <f t="shared" si="18"/>
        <v>1.5533999999999999</v>
      </c>
      <c r="H1234" s="157">
        <f>ROUND(G1234*'2-Calculator'!$C$27,2)</f>
        <v>8372.83</v>
      </c>
      <c r="I1234" s="158" t="s">
        <v>18</v>
      </c>
      <c r="J1234" s="158" t="s">
        <v>17</v>
      </c>
      <c r="K1234" s="159" t="s">
        <v>151</v>
      </c>
      <c r="L1234" s="160" t="s">
        <v>157</v>
      </c>
      <c r="M1234" s="161"/>
      <c r="O1234" s="149"/>
      <c r="P1234" s="149"/>
    </row>
    <row r="1235" spans="1:16">
      <c r="A1235" s="150" t="s">
        <v>1323</v>
      </c>
      <c r="B1235" s="151" t="s">
        <v>1839</v>
      </c>
      <c r="C1235" s="152">
        <v>7.98</v>
      </c>
      <c r="D1235" s="153">
        <v>1.9258</v>
      </c>
      <c r="E1235" s="154">
        <v>2.3408000000000002</v>
      </c>
      <c r="F1235" s="155">
        <v>1</v>
      </c>
      <c r="G1235" s="156">
        <f t="shared" si="18"/>
        <v>2.3408000000000002</v>
      </c>
      <c r="H1235" s="157">
        <f>ROUND(G1235*'2-Calculator'!$C$27,2)</f>
        <v>12616.91</v>
      </c>
      <c r="I1235" s="158" t="s">
        <v>18</v>
      </c>
      <c r="J1235" s="158" t="s">
        <v>17</v>
      </c>
      <c r="K1235" s="159" t="s">
        <v>151</v>
      </c>
      <c r="L1235" s="160" t="s">
        <v>157</v>
      </c>
      <c r="M1235" s="161"/>
      <c r="O1235" s="149"/>
      <c r="P1235" s="149"/>
    </row>
    <row r="1236" spans="1:16">
      <c r="A1236" s="163" t="s">
        <v>1324</v>
      </c>
      <c r="B1236" s="164" t="s">
        <v>1839</v>
      </c>
      <c r="C1236" s="165">
        <v>13.47</v>
      </c>
      <c r="D1236" s="166">
        <v>3.7054999999999998</v>
      </c>
      <c r="E1236" s="167">
        <v>4.5038999999999998</v>
      </c>
      <c r="F1236" s="168">
        <v>1</v>
      </c>
      <c r="G1236" s="167">
        <f t="shared" si="18"/>
        <v>4.5038999999999998</v>
      </c>
      <c r="H1236" s="169">
        <f>ROUND(G1236*'2-Calculator'!$C$27,2)</f>
        <v>24276.02</v>
      </c>
      <c r="I1236" s="170" t="s">
        <v>18</v>
      </c>
      <c r="J1236" s="170" t="s">
        <v>17</v>
      </c>
      <c r="K1236" s="171" t="s">
        <v>151</v>
      </c>
      <c r="L1236" s="172" t="s">
        <v>157</v>
      </c>
      <c r="M1236" s="161"/>
      <c r="O1236" s="149"/>
      <c r="P1236" s="149"/>
    </row>
    <row r="1237" spans="1:16">
      <c r="A1237" s="173" t="s">
        <v>1325</v>
      </c>
      <c r="B1237" s="174" t="s">
        <v>1840</v>
      </c>
      <c r="C1237" s="175">
        <v>2.74</v>
      </c>
      <c r="D1237" s="176">
        <v>0.82450000000000001</v>
      </c>
      <c r="E1237" s="177">
        <v>1.0022</v>
      </c>
      <c r="F1237" s="178">
        <v>1</v>
      </c>
      <c r="G1237" s="156">
        <f t="shared" si="18"/>
        <v>1.0022</v>
      </c>
      <c r="H1237" s="157">
        <f>ROUND(G1237*'2-Calculator'!$C$27,2)</f>
        <v>5401.86</v>
      </c>
      <c r="I1237" s="179" t="s">
        <v>18</v>
      </c>
      <c r="J1237" s="179" t="s">
        <v>17</v>
      </c>
      <c r="K1237" s="180" t="s">
        <v>151</v>
      </c>
      <c r="L1237" s="181" t="s">
        <v>157</v>
      </c>
      <c r="M1237" s="161"/>
      <c r="O1237" s="149"/>
      <c r="P1237" s="149"/>
    </row>
    <row r="1238" spans="1:16">
      <c r="A1238" s="150" t="s">
        <v>1326</v>
      </c>
      <c r="B1238" s="151" t="s">
        <v>1840</v>
      </c>
      <c r="C1238" s="152">
        <v>3.83</v>
      </c>
      <c r="D1238" s="153">
        <v>1.0530999999999999</v>
      </c>
      <c r="E1238" s="154">
        <v>1.28</v>
      </c>
      <c r="F1238" s="155">
        <v>1</v>
      </c>
      <c r="G1238" s="156">
        <f t="shared" ref="G1238:G1301" si="19">ROUND(F1238*E1238,4)</f>
        <v>1.28</v>
      </c>
      <c r="H1238" s="157">
        <f>ROUND(G1238*'2-Calculator'!$C$27,2)</f>
        <v>6899.2</v>
      </c>
      <c r="I1238" s="158" t="s">
        <v>18</v>
      </c>
      <c r="J1238" s="158" t="s">
        <v>17</v>
      </c>
      <c r="K1238" s="159" t="s">
        <v>151</v>
      </c>
      <c r="L1238" s="160" t="s">
        <v>157</v>
      </c>
      <c r="M1238" s="161"/>
      <c r="O1238" s="149"/>
      <c r="P1238" s="149"/>
    </row>
    <row r="1239" spans="1:16">
      <c r="A1239" s="150" t="s">
        <v>1327</v>
      </c>
      <c r="B1239" s="151" t="s">
        <v>1840</v>
      </c>
      <c r="C1239" s="152">
        <v>6.57</v>
      </c>
      <c r="D1239" s="153">
        <v>1.5785</v>
      </c>
      <c r="E1239" s="154">
        <v>1.9186000000000001</v>
      </c>
      <c r="F1239" s="155">
        <v>1</v>
      </c>
      <c r="G1239" s="156">
        <f t="shared" si="19"/>
        <v>1.9186000000000001</v>
      </c>
      <c r="H1239" s="157">
        <f>ROUND(G1239*'2-Calculator'!$C$27,2)</f>
        <v>10341.25</v>
      </c>
      <c r="I1239" s="158" t="s">
        <v>18</v>
      </c>
      <c r="J1239" s="158" t="s">
        <v>17</v>
      </c>
      <c r="K1239" s="159" t="s">
        <v>151</v>
      </c>
      <c r="L1239" s="160" t="s">
        <v>157</v>
      </c>
      <c r="M1239" s="161"/>
      <c r="O1239" s="149"/>
      <c r="P1239" s="149"/>
    </row>
    <row r="1240" spans="1:16">
      <c r="A1240" s="163" t="s">
        <v>1328</v>
      </c>
      <c r="B1240" s="164" t="s">
        <v>1840</v>
      </c>
      <c r="C1240" s="165">
        <v>10.5</v>
      </c>
      <c r="D1240" s="166">
        <v>2.6999</v>
      </c>
      <c r="E1240" s="167">
        <v>3.2816000000000001</v>
      </c>
      <c r="F1240" s="168">
        <v>1</v>
      </c>
      <c r="G1240" s="167">
        <f t="shared" si="19"/>
        <v>3.2816000000000001</v>
      </c>
      <c r="H1240" s="169">
        <f>ROUND(G1240*'2-Calculator'!$C$27,2)</f>
        <v>17687.82</v>
      </c>
      <c r="I1240" s="170" t="s">
        <v>18</v>
      </c>
      <c r="J1240" s="170" t="s">
        <v>17</v>
      </c>
      <c r="K1240" s="171" t="s">
        <v>151</v>
      </c>
      <c r="L1240" s="172" t="s">
        <v>157</v>
      </c>
      <c r="M1240" s="161"/>
      <c r="O1240" s="149"/>
      <c r="P1240" s="149"/>
    </row>
    <row r="1241" spans="1:16">
      <c r="A1241" s="173" t="s">
        <v>1329</v>
      </c>
      <c r="B1241" s="174" t="s">
        <v>1623</v>
      </c>
      <c r="C1241" s="175">
        <v>1.88</v>
      </c>
      <c r="D1241" s="176">
        <v>0.43309999999999998</v>
      </c>
      <c r="E1241" s="177">
        <v>0.52639999999999998</v>
      </c>
      <c r="F1241" s="178">
        <v>1</v>
      </c>
      <c r="G1241" s="156">
        <f t="shared" si="19"/>
        <v>0.52639999999999998</v>
      </c>
      <c r="H1241" s="157">
        <f>ROUND(G1241*'2-Calculator'!$C$27,2)</f>
        <v>2837.3</v>
      </c>
      <c r="I1241" s="179" t="s">
        <v>18</v>
      </c>
      <c r="J1241" s="179" t="s">
        <v>17</v>
      </c>
      <c r="K1241" s="180" t="s">
        <v>151</v>
      </c>
      <c r="L1241" s="181" t="s">
        <v>157</v>
      </c>
      <c r="M1241" s="161"/>
      <c r="O1241" s="149"/>
      <c r="P1241" s="149"/>
    </row>
    <row r="1242" spans="1:16">
      <c r="A1242" s="150" t="s">
        <v>1330</v>
      </c>
      <c r="B1242" s="151" t="s">
        <v>1623</v>
      </c>
      <c r="C1242" s="152">
        <v>2.67</v>
      </c>
      <c r="D1242" s="153">
        <v>0.60929999999999995</v>
      </c>
      <c r="E1242" s="154">
        <v>0.74060000000000004</v>
      </c>
      <c r="F1242" s="155">
        <v>1</v>
      </c>
      <c r="G1242" s="156">
        <f t="shared" si="19"/>
        <v>0.74060000000000004</v>
      </c>
      <c r="H1242" s="157">
        <f>ROUND(G1242*'2-Calculator'!$C$27,2)</f>
        <v>3991.83</v>
      </c>
      <c r="I1242" s="158" t="s">
        <v>18</v>
      </c>
      <c r="J1242" s="158" t="s">
        <v>17</v>
      </c>
      <c r="K1242" s="159" t="s">
        <v>151</v>
      </c>
      <c r="L1242" s="160" t="s">
        <v>157</v>
      </c>
      <c r="M1242" s="161"/>
      <c r="O1242" s="149"/>
      <c r="P1242" s="149"/>
    </row>
    <row r="1243" spans="1:16">
      <c r="A1243" s="150" t="s">
        <v>1331</v>
      </c>
      <c r="B1243" s="151" t="s">
        <v>1623</v>
      </c>
      <c r="C1243" s="152">
        <v>4.05</v>
      </c>
      <c r="D1243" s="153">
        <v>0.95620000000000005</v>
      </c>
      <c r="E1243" s="154">
        <v>1.1621999999999999</v>
      </c>
      <c r="F1243" s="155">
        <v>1</v>
      </c>
      <c r="G1243" s="156">
        <f t="shared" si="19"/>
        <v>1.1621999999999999</v>
      </c>
      <c r="H1243" s="157">
        <f>ROUND(G1243*'2-Calculator'!$C$27,2)</f>
        <v>6264.26</v>
      </c>
      <c r="I1243" s="158" t="s">
        <v>18</v>
      </c>
      <c r="J1243" s="158" t="s">
        <v>17</v>
      </c>
      <c r="K1243" s="159" t="s">
        <v>151</v>
      </c>
      <c r="L1243" s="160" t="s">
        <v>157</v>
      </c>
      <c r="M1243" s="161"/>
      <c r="O1243" s="149"/>
      <c r="P1243" s="149"/>
    </row>
    <row r="1244" spans="1:16">
      <c r="A1244" s="163" t="s">
        <v>1332</v>
      </c>
      <c r="B1244" s="164" t="s">
        <v>1623</v>
      </c>
      <c r="C1244" s="165">
        <v>8.02</v>
      </c>
      <c r="D1244" s="166">
        <v>1.9537</v>
      </c>
      <c r="E1244" s="167">
        <v>2.3746999999999998</v>
      </c>
      <c r="F1244" s="168">
        <v>1</v>
      </c>
      <c r="G1244" s="167">
        <f t="shared" si="19"/>
        <v>2.3746999999999998</v>
      </c>
      <c r="H1244" s="169">
        <f>ROUND(G1244*'2-Calculator'!$C$27,2)</f>
        <v>12799.63</v>
      </c>
      <c r="I1244" s="170" t="s">
        <v>18</v>
      </c>
      <c r="J1244" s="170" t="s">
        <v>17</v>
      </c>
      <c r="K1244" s="171" t="s">
        <v>151</v>
      </c>
      <c r="L1244" s="172" t="s">
        <v>157</v>
      </c>
      <c r="M1244" s="161"/>
      <c r="O1244" s="149"/>
      <c r="P1244" s="149"/>
    </row>
    <row r="1245" spans="1:16">
      <c r="A1245" s="173" t="s">
        <v>1333</v>
      </c>
      <c r="B1245" s="174" t="s">
        <v>1624</v>
      </c>
      <c r="C1245" s="175">
        <v>1.52</v>
      </c>
      <c r="D1245" s="176">
        <v>0.31140000000000001</v>
      </c>
      <c r="E1245" s="177">
        <v>0.3785</v>
      </c>
      <c r="F1245" s="155">
        <v>1</v>
      </c>
      <c r="G1245" s="156">
        <f t="shared" si="19"/>
        <v>0.3785</v>
      </c>
      <c r="H1245" s="157">
        <f>ROUND(G1245*'2-Calculator'!$C$27,2)</f>
        <v>2040.12</v>
      </c>
      <c r="I1245" s="179" t="s">
        <v>18</v>
      </c>
      <c r="J1245" s="179" t="s">
        <v>17</v>
      </c>
      <c r="K1245" s="180" t="s">
        <v>151</v>
      </c>
      <c r="L1245" s="181" t="s">
        <v>157</v>
      </c>
      <c r="M1245" s="161"/>
      <c r="O1245" s="149"/>
      <c r="P1245" s="149"/>
    </row>
    <row r="1246" spans="1:16">
      <c r="A1246" s="150" t="s">
        <v>1334</v>
      </c>
      <c r="B1246" s="151" t="s">
        <v>1624</v>
      </c>
      <c r="C1246" s="152">
        <v>2.21</v>
      </c>
      <c r="D1246" s="153">
        <v>0.4597</v>
      </c>
      <c r="E1246" s="154">
        <v>0.55879999999999996</v>
      </c>
      <c r="F1246" s="155">
        <v>1</v>
      </c>
      <c r="G1246" s="156">
        <f t="shared" si="19"/>
        <v>0.55879999999999996</v>
      </c>
      <c r="H1246" s="157">
        <f>ROUND(G1246*'2-Calculator'!$C$27,2)</f>
        <v>3011.93</v>
      </c>
      <c r="I1246" s="158" t="s">
        <v>18</v>
      </c>
      <c r="J1246" s="158" t="s">
        <v>17</v>
      </c>
      <c r="K1246" s="159" t="s">
        <v>151</v>
      </c>
      <c r="L1246" s="160" t="s">
        <v>157</v>
      </c>
      <c r="M1246" s="161"/>
      <c r="O1246" s="149"/>
      <c r="P1246" s="149"/>
    </row>
    <row r="1247" spans="1:16">
      <c r="A1247" s="150" t="s">
        <v>1335</v>
      </c>
      <c r="B1247" s="151" t="s">
        <v>1624</v>
      </c>
      <c r="C1247" s="152">
        <v>3.74</v>
      </c>
      <c r="D1247" s="153">
        <v>0.91979999999999995</v>
      </c>
      <c r="E1247" s="154">
        <v>1.1180000000000001</v>
      </c>
      <c r="F1247" s="155">
        <v>1</v>
      </c>
      <c r="G1247" s="156">
        <f t="shared" si="19"/>
        <v>1.1180000000000001</v>
      </c>
      <c r="H1247" s="157">
        <f>ROUND(G1247*'2-Calculator'!$C$27,2)</f>
        <v>6026.02</v>
      </c>
      <c r="I1247" s="158" t="s">
        <v>18</v>
      </c>
      <c r="J1247" s="158" t="s">
        <v>17</v>
      </c>
      <c r="K1247" s="159" t="s">
        <v>151</v>
      </c>
      <c r="L1247" s="160" t="s">
        <v>157</v>
      </c>
      <c r="M1247" s="161"/>
      <c r="O1247" s="149"/>
      <c r="P1247" s="149"/>
    </row>
    <row r="1248" spans="1:16">
      <c r="A1248" s="163" t="s">
        <v>1336</v>
      </c>
      <c r="B1248" s="164" t="s">
        <v>1624</v>
      </c>
      <c r="C1248" s="165">
        <v>7.15</v>
      </c>
      <c r="D1248" s="166">
        <v>1.7749999999999999</v>
      </c>
      <c r="E1248" s="167">
        <v>2.1575000000000002</v>
      </c>
      <c r="F1248" s="182">
        <v>1</v>
      </c>
      <c r="G1248" s="167">
        <f t="shared" si="19"/>
        <v>2.1575000000000002</v>
      </c>
      <c r="H1248" s="169">
        <f>ROUND(G1248*'2-Calculator'!$C$27,2)</f>
        <v>11628.93</v>
      </c>
      <c r="I1248" s="170" t="s">
        <v>18</v>
      </c>
      <c r="J1248" s="170" t="s">
        <v>17</v>
      </c>
      <c r="K1248" s="171" t="s">
        <v>151</v>
      </c>
      <c r="L1248" s="172" t="s">
        <v>157</v>
      </c>
      <c r="M1248" s="161"/>
      <c r="O1248" s="149"/>
      <c r="P1248" s="149"/>
    </row>
    <row r="1249" spans="1:16">
      <c r="A1249" s="173" t="s">
        <v>1337</v>
      </c>
      <c r="B1249" s="174" t="s">
        <v>1625</v>
      </c>
      <c r="C1249" s="175">
        <v>1.72</v>
      </c>
      <c r="D1249" s="176">
        <v>0.3453</v>
      </c>
      <c r="E1249" s="177">
        <v>0.41970000000000002</v>
      </c>
      <c r="F1249" s="178">
        <v>1</v>
      </c>
      <c r="G1249" s="156">
        <f t="shared" si="19"/>
        <v>0.41970000000000002</v>
      </c>
      <c r="H1249" s="157">
        <f>ROUND(G1249*'2-Calculator'!$C$27,2)</f>
        <v>2262.1799999999998</v>
      </c>
      <c r="I1249" s="179" t="s">
        <v>18</v>
      </c>
      <c r="J1249" s="179" t="s">
        <v>17</v>
      </c>
      <c r="K1249" s="180" t="s">
        <v>151</v>
      </c>
      <c r="L1249" s="181" t="s">
        <v>157</v>
      </c>
      <c r="M1249" s="161"/>
      <c r="O1249" s="149"/>
      <c r="P1249" s="149"/>
    </row>
    <row r="1250" spans="1:16">
      <c r="A1250" s="150" t="s">
        <v>1338</v>
      </c>
      <c r="B1250" s="151" t="s">
        <v>1625</v>
      </c>
      <c r="C1250" s="152">
        <v>2.46</v>
      </c>
      <c r="D1250" s="153">
        <v>0.49419999999999997</v>
      </c>
      <c r="E1250" s="154">
        <v>0.60070000000000001</v>
      </c>
      <c r="F1250" s="155">
        <v>1</v>
      </c>
      <c r="G1250" s="156">
        <f t="shared" si="19"/>
        <v>0.60070000000000001</v>
      </c>
      <c r="H1250" s="157">
        <f>ROUND(G1250*'2-Calculator'!$C$27,2)</f>
        <v>3237.77</v>
      </c>
      <c r="I1250" s="158" t="s">
        <v>18</v>
      </c>
      <c r="J1250" s="158" t="s">
        <v>17</v>
      </c>
      <c r="K1250" s="159" t="s">
        <v>151</v>
      </c>
      <c r="L1250" s="160" t="s">
        <v>157</v>
      </c>
      <c r="M1250" s="161"/>
      <c r="O1250" s="149"/>
      <c r="P1250" s="149"/>
    </row>
    <row r="1251" spans="1:16">
      <c r="A1251" s="150" t="s">
        <v>1339</v>
      </c>
      <c r="B1251" s="151" t="s">
        <v>1625</v>
      </c>
      <c r="C1251" s="152">
        <v>3.43</v>
      </c>
      <c r="D1251" s="153">
        <v>0.72419999999999995</v>
      </c>
      <c r="E1251" s="154">
        <v>0.88019999999999998</v>
      </c>
      <c r="F1251" s="155">
        <v>1</v>
      </c>
      <c r="G1251" s="156">
        <f t="shared" si="19"/>
        <v>0.88019999999999998</v>
      </c>
      <c r="H1251" s="157">
        <f>ROUND(G1251*'2-Calculator'!$C$27,2)</f>
        <v>4744.28</v>
      </c>
      <c r="I1251" s="158" t="s">
        <v>18</v>
      </c>
      <c r="J1251" s="158" t="s">
        <v>17</v>
      </c>
      <c r="K1251" s="159" t="s">
        <v>151</v>
      </c>
      <c r="L1251" s="160" t="s">
        <v>157</v>
      </c>
      <c r="M1251" s="161"/>
      <c r="O1251" s="149"/>
      <c r="P1251" s="149"/>
    </row>
    <row r="1252" spans="1:16">
      <c r="A1252" s="163" t="s">
        <v>1340</v>
      </c>
      <c r="B1252" s="164" t="s">
        <v>1625</v>
      </c>
      <c r="C1252" s="165">
        <v>5.0999999999999996</v>
      </c>
      <c r="D1252" s="166">
        <v>1.3013999999999999</v>
      </c>
      <c r="E1252" s="167">
        <v>1.5818000000000001</v>
      </c>
      <c r="F1252" s="168">
        <v>1</v>
      </c>
      <c r="G1252" s="167">
        <f t="shared" si="19"/>
        <v>1.5818000000000001</v>
      </c>
      <c r="H1252" s="169">
        <f>ROUND(G1252*'2-Calculator'!$C$27,2)</f>
        <v>8525.9</v>
      </c>
      <c r="I1252" s="170" t="s">
        <v>18</v>
      </c>
      <c r="J1252" s="170" t="s">
        <v>17</v>
      </c>
      <c r="K1252" s="171" t="s">
        <v>151</v>
      </c>
      <c r="L1252" s="172" t="s">
        <v>157</v>
      </c>
      <c r="M1252" s="161"/>
      <c r="O1252" s="149"/>
      <c r="P1252" s="149"/>
    </row>
    <row r="1253" spans="1:16">
      <c r="A1253" s="173" t="s">
        <v>1341</v>
      </c>
      <c r="B1253" s="174" t="s">
        <v>1626</v>
      </c>
      <c r="C1253" s="175">
        <v>2.75</v>
      </c>
      <c r="D1253" s="176">
        <v>0.5373</v>
      </c>
      <c r="E1253" s="177">
        <v>0.65310000000000001</v>
      </c>
      <c r="F1253" s="178">
        <v>1</v>
      </c>
      <c r="G1253" s="156">
        <f t="shared" si="19"/>
        <v>0.65310000000000001</v>
      </c>
      <c r="H1253" s="157">
        <f>ROUND(G1253*'2-Calculator'!$C$27,2)</f>
        <v>3520.21</v>
      </c>
      <c r="I1253" s="179" t="s">
        <v>18</v>
      </c>
      <c r="J1253" s="179" t="s">
        <v>17</v>
      </c>
      <c r="K1253" s="180" t="s">
        <v>151</v>
      </c>
      <c r="L1253" s="181" t="s">
        <v>157</v>
      </c>
      <c r="M1253" s="161"/>
      <c r="O1253" s="149"/>
      <c r="P1253" s="149"/>
    </row>
    <row r="1254" spans="1:16">
      <c r="A1254" s="150" t="s">
        <v>1342</v>
      </c>
      <c r="B1254" s="151" t="s">
        <v>1626</v>
      </c>
      <c r="C1254" s="152">
        <v>3.5</v>
      </c>
      <c r="D1254" s="153">
        <v>0.66249999999999998</v>
      </c>
      <c r="E1254" s="154">
        <v>0.80520000000000003</v>
      </c>
      <c r="F1254" s="155">
        <v>1</v>
      </c>
      <c r="G1254" s="156">
        <f t="shared" si="19"/>
        <v>0.80520000000000003</v>
      </c>
      <c r="H1254" s="157">
        <f>ROUND(G1254*'2-Calculator'!$C$27,2)</f>
        <v>4340.03</v>
      </c>
      <c r="I1254" s="158" t="s">
        <v>18</v>
      </c>
      <c r="J1254" s="158" t="s">
        <v>17</v>
      </c>
      <c r="K1254" s="159" t="s">
        <v>151</v>
      </c>
      <c r="L1254" s="160" t="s">
        <v>157</v>
      </c>
      <c r="M1254" s="161"/>
      <c r="O1254" s="149"/>
      <c r="P1254" s="149"/>
    </row>
    <row r="1255" spans="1:16">
      <c r="A1255" s="150" t="s">
        <v>1343</v>
      </c>
      <c r="B1255" s="151" t="s">
        <v>1626</v>
      </c>
      <c r="C1255" s="152">
        <v>5.0999999999999996</v>
      </c>
      <c r="D1255" s="153">
        <v>0.96260000000000001</v>
      </c>
      <c r="E1255" s="154">
        <v>1.17</v>
      </c>
      <c r="F1255" s="155">
        <v>1</v>
      </c>
      <c r="G1255" s="156">
        <f t="shared" si="19"/>
        <v>1.17</v>
      </c>
      <c r="H1255" s="157">
        <f>ROUND(G1255*'2-Calculator'!$C$27,2)</f>
        <v>6306.3</v>
      </c>
      <c r="I1255" s="158" t="s">
        <v>18</v>
      </c>
      <c r="J1255" s="158" t="s">
        <v>17</v>
      </c>
      <c r="K1255" s="159" t="s">
        <v>151</v>
      </c>
      <c r="L1255" s="160" t="s">
        <v>157</v>
      </c>
      <c r="M1255" s="161"/>
      <c r="O1255" s="149"/>
      <c r="P1255" s="149"/>
    </row>
    <row r="1256" spans="1:16">
      <c r="A1256" s="163" t="s">
        <v>1344</v>
      </c>
      <c r="B1256" s="164" t="s">
        <v>1626</v>
      </c>
      <c r="C1256" s="165">
        <v>8.4600000000000009</v>
      </c>
      <c r="D1256" s="166">
        <v>1.7455000000000001</v>
      </c>
      <c r="E1256" s="167">
        <v>2.1215999999999999</v>
      </c>
      <c r="F1256" s="168">
        <v>1</v>
      </c>
      <c r="G1256" s="167">
        <f t="shared" si="19"/>
        <v>2.1215999999999999</v>
      </c>
      <c r="H1256" s="169">
        <f>ROUND(G1256*'2-Calculator'!$C$27,2)</f>
        <v>11435.42</v>
      </c>
      <c r="I1256" s="170" t="s">
        <v>18</v>
      </c>
      <c r="J1256" s="170" t="s">
        <v>17</v>
      </c>
      <c r="K1256" s="171" t="s">
        <v>151</v>
      </c>
      <c r="L1256" s="172" t="s">
        <v>157</v>
      </c>
      <c r="M1256" s="161"/>
      <c r="O1256" s="149"/>
      <c r="P1256" s="149"/>
    </row>
    <row r="1257" spans="1:16">
      <c r="A1257" s="173" t="s">
        <v>1345</v>
      </c>
      <c r="B1257" s="174" t="s">
        <v>1841</v>
      </c>
      <c r="C1257" s="175">
        <v>2.0499999999999998</v>
      </c>
      <c r="D1257" s="176">
        <v>0.3679</v>
      </c>
      <c r="E1257" s="177">
        <v>0.44719999999999999</v>
      </c>
      <c r="F1257" s="178">
        <v>1</v>
      </c>
      <c r="G1257" s="156">
        <f t="shared" si="19"/>
        <v>0.44719999999999999</v>
      </c>
      <c r="H1257" s="157">
        <f>ROUND(G1257*'2-Calculator'!$C$27,2)</f>
        <v>2410.41</v>
      </c>
      <c r="I1257" s="179" t="s">
        <v>18</v>
      </c>
      <c r="J1257" s="179" t="s">
        <v>17</v>
      </c>
      <c r="K1257" s="180" t="s">
        <v>151</v>
      </c>
      <c r="L1257" s="181" t="s">
        <v>157</v>
      </c>
      <c r="M1257" s="161"/>
      <c r="O1257" s="149"/>
      <c r="P1257" s="149"/>
    </row>
    <row r="1258" spans="1:16">
      <c r="A1258" s="150" t="s">
        <v>1346</v>
      </c>
      <c r="B1258" s="151" t="s">
        <v>1841</v>
      </c>
      <c r="C1258" s="152">
        <v>3.03</v>
      </c>
      <c r="D1258" s="153">
        <v>0.52900000000000003</v>
      </c>
      <c r="E1258" s="154">
        <v>0.64300000000000002</v>
      </c>
      <c r="F1258" s="155">
        <v>1</v>
      </c>
      <c r="G1258" s="156">
        <f t="shared" si="19"/>
        <v>0.64300000000000002</v>
      </c>
      <c r="H1258" s="157">
        <f>ROUND(G1258*'2-Calculator'!$C$27,2)</f>
        <v>3465.77</v>
      </c>
      <c r="I1258" s="158" t="s">
        <v>18</v>
      </c>
      <c r="J1258" s="158" t="s">
        <v>17</v>
      </c>
      <c r="K1258" s="159" t="s">
        <v>151</v>
      </c>
      <c r="L1258" s="160" t="s">
        <v>157</v>
      </c>
      <c r="M1258" s="161"/>
      <c r="O1258" s="149"/>
      <c r="P1258" s="149"/>
    </row>
    <row r="1259" spans="1:16">
      <c r="A1259" s="150" t="s">
        <v>1347</v>
      </c>
      <c r="B1259" s="151" t="s">
        <v>1841</v>
      </c>
      <c r="C1259" s="152">
        <v>5.22</v>
      </c>
      <c r="D1259" s="153">
        <v>0.85450000000000004</v>
      </c>
      <c r="E1259" s="154">
        <v>1.0386</v>
      </c>
      <c r="F1259" s="155">
        <v>1</v>
      </c>
      <c r="G1259" s="156">
        <f t="shared" si="19"/>
        <v>1.0386</v>
      </c>
      <c r="H1259" s="157">
        <f>ROUND(G1259*'2-Calculator'!$C$27,2)</f>
        <v>5598.05</v>
      </c>
      <c r="I1259" s="158" t="s">
        <v>18</v>
      </c>
      <c r="J1259" s="158" t="s">
        <v>17</v>
      </c>
      <c r="K1259" s="159" t="s">
        <v>151</v>
      </c>
      <c r="L1259" s="160" t="s">
        <v>157</v>
      </c>
      <c r="M1259" s="161"/>
      <c r="O1259" s="149"/>
      <c r="P1259" s="149"/>
    </row>
    <row r="1260" spans="1:16">
      <c r="A1260" s="163" t="s">
        <v>1348</v>
      </c>
      <c r="B1260" s="164" t="s">
        <v>1841</v>
      </c>
      <c r="C1260" s="165">
        <v>8.17</v>
      </c>
      <c r="D1260" s="166">
        <v>1.9160999999999999</v>
      </c>
      <c r="E1260" s="167">
        <v>2.3290000000000002</v>
      </c>
      <c r="F1260" s="168">
        <v>1</v>
      </c>
      <c r="G1260" s="167">
        <f t="shared" si="19"/>
        <v>2.3290000000000002</v>
      </c>
      <c r="H1260" s="169">
        <f>ROUND(G1260*'2-Calculator'!$C$27,2)</f>
        <v>12553.31</v>
      </c>
      <c r="I1260" s="170" t="s">
        <v>18</v>
      </c>
      <c r="J1260" s="170" t="s">
        <v>17</v>
      </c>
      <c r="K1260" s="171" t="s">
        <v>151</v>
      </c>
      <c r="L1260" s="172" t="s">
        <v>157</v>
      </c>
      <c r="M1260" s="161"/>
      <c r="O1260" s="149"/>
      <c r="P1260" s="149"/>
    </row>
    <row r="1261" spans="1:16">
      <c r="A1261" s="173" t="s">
        <v>1349</v>
      </c>
      <c r="B1261" s="174" t="s">
        <v>1627</v>
      </c>
      <c r="C1261" s="175">
        <v>1.7</v>
      </c>
      <c r="D1261" s="176">
        <v>0.50519999999999998</v>
      </c>
      <c r="E1261" s="177">
        <v>0.61409999999999998</v>
      </c>
      <c r="F1261" s="178">
        <v>1</v>
      </c>
      <c r="G1261" s="156">
        <f t="shared" si="19"/>
        <v>0.61409999999999998</v>
      </c>
      <c r="H1261" s="157">
        <f>ROUND(G1261*'2-Calculator'!$C$27,2)</f>
        <v>3310</v>
      </c>
      <c r="I1261" s="179" t="s">
        <v>18</v>
      </c>
      <c r="J1261" s="179" t="s">
        <v>17</v>
      </c>
      <c r="K1261" s="180" t="s">
        <v>151</v>
      </c>
      <c r="L1261" s="181" t="s">
        <v>157</v>
      </c>
      <c r="M1261" s="161"/>
      <c r="O1261" s="149"/>
      <c r="P1261" s="149"/>
    </row>
    <row r="1262" spans="1:16">
      <c r="A1262" s="150" t="s">
        <v>1350</v>
      </c>
      <c r="B1262" s="151" t="s">
        <v>1627</v>
      </c>
      <c r="C1262" s="152">
        <v>2.2999999999999998</v>
      </c>
      <c r="D1262" s="153">
        <v>0.52370000000000005</v>
      </c>
      <c r="E1262" s="154">
        <v>0.63649999999999995</v>
      </c>
      <c r="F1262" s="155">
        <v>1</v>
      </c>
      <c r="G1262" s="156">
        <f t="shared" si="19"/>
        <v>0.63649999999999995</v>
      </c>
      <c r="H1262" s="157">
        <f>ROUND(G1262*'2-Calculator'!$C$27,2)</f>
        <v>3430.74</v>
      </c>
      <c r="I1262" s="158" t="s">
        <v>18</v>
      </c>
      <c r="J1262" s="158" t="s">
        <v>17</v>
      </c>
      <c r="K1262" s="159" t="s">
        <v>151</v>
      </c>
      <c r="L1262" s="160" t="s">
        <v>157</v>
      </c>
      <c r="M1262" s="161"/>
      <c r="O1262" s="149"/>
      <c r="P1262" s="149"/>
    </row>
    <row r="1263" spans="1:16">
      <c r="A1263" s="150" t="s">
        <v>1351</v>
      </c>
      <c r="B1263" s="151" t="s">
        <v>1627</v>
      </c>
      <c r="C1263" s="152">
        <v>3.05</v>
      </c>
      <c r="D1263" s="153">
        <v>0.68889999999999996</v>
      </c>
      <c r="E1263" s="154">
        <v>0.83730000000000004</v>
      </c>
      <c r="F1263" s="155">
        <v>1</v>
      </c>
      <c r="G1263" s="156">
        <f t="shared" si="19"/>
        <v>0.83730000000000004</v>
      </c>
      <c r="H1263" s="157">
        <f>ROUND(G1263*'2-Calculator'!$C$27,2)</f>
        <v>4513.05</v>
      </c>
      <c r="I1263" s="158" t="s">
        <v>18</v>
      </c>
      <c r="J1263" s="158" t="s">
        <v>17</v>
      </c>
      <c r="K1263" s="159" t="s">
        <v>151</v>
      </c>
      <c r="L1263" s="160" t="s">
        <v>157</v>
      </c>
      <c r="M1263" s="161"/>
      <c r="O1263" s="149"/>
      <c r="P1263" s="149"/>
    </row>
    <row r="1264" spans="1:16">
      <c r="A1264" s="163" t="s">
        <v>1352</v>
      </c>
      <c r="B1264" s="164" t="s">
        <v>1627</v>
      </c>
      <c r="C1264" s="165">
        <v>4.9000000000000004</v>
      </c>
      <c r="D1264" s="166">
        <v>1.2922</v>
      </c>
      <c r="E1264" s="167">
        <v>1.5706</v>
      </c>
      <c r="F1264" s="168">
        <v>1</v>
      </c>
      <c r="G1264" s="167">
        <f t="shared" si="19"/>
        <v>1.5706</v>
      </c>
      <c r="H1264" s="169">
        <f>ROUND(G1264*'2-Calculator'!$C$27,2)</f>
        <v>8465.5300000000007</v>
      </c>
      <c r="I1264" s="170" t="s">
        <v>18</v>
      </c>
      <c r="J1264" s="170" t="s">
        <v>17</v>
      </c>
      <c r="K1264" s="171" t="s">
        <v>151</v>
      </c>
      <c r="L1264" s="172" t="s">
        <v>157</v>
      </c>
      <c r="M1264" s="161"/>
      <c r="O1264" s="149"/>
      <c r="P1264" s="149"/>
    </row>
    <row r="1265" spans="1:16">
      <c r="A1265" s="173" t="s">
        <v>1353</v>
      </c>
      <c r="B1265" s="174" t="s">
        <v>1842</v>
      </c>
      <c r="C1265" s="175">
        <v>2.1800000000000002</v>
      </c>
      <c r="D1265" s="176">
        <v>0.37269999999999998</v>
      </c>
      <c r="E1265" s="177">
        <v>0.45300000000000001</v>
      </c>
      <c r="F1265" s="178">
        <v>1</v>
      </c>
      <c r="G1265" s="156">
        <f t="shared" si="19"/>
        <v>0.45300000000000001</v>
      </c>
      <c r="H1265" s="157">
        <f>ROUND(G1265*'2-Calculator'!$C$27,2)</f>
        <v>2441.67</v>
      </c>
      <c r="I1265" s="179" t="s">
        <v>18</v>
      </c>
      <c r="J1265" s="179" t="s">
        <v>17</v>
      </c>
      <c r="K1265" s="180" t="s">
        <v>151</v>
      </c>
      <c r="L1265" s="181" t="s">
        <v>157</v>
      </c>
      <c r="M1265" s="161"/>
      <c r="O1265" s="149"/>
      <c r="P1265" s="149"/>
    </row>
    <row r="1266" spans="1:16">
      <c r="A1266" s="150" t="s">
        <v>1354</v>
      </c>
      <c r="B1266" s="151" t="s">
        <v>1842</v>
      </c>
      <c r="C1266" s="152">
        <v>2.88</v>
      </c>
      <c r="D1266" s="153">
        <v>0.4698</v>
      </c>
      <c r="E1266" s="154">
        <v>0.57099999999999995</v>
      </c>
      <c r="F1266" s="155">
        <v>1</v>
      </c>
      <c r="G1266" s="156">
        <f t="shared" si="19"/>
        <v>0.57099999999999995</v>
      </c>
      <c r="H1266" s="157">
        <f>ROUND(G1266*'2-Calculator'!$C$27,2)</f>
        <v>3077.69</v>
      </c>
      <c r="I1266" s="158" t="s">
        <v>18</v>
      </c>
      <c r="J1266" s="158" t="s">
        <v>17</v>
      </c>
      <c r="K1266" s="159" t="s">
        <v>151</v>
      </c>
      <c r="L1266" s="160" t="s">
        <v>157</v>
      </c>
      <c r="M1266" s="161"/>
      <c r="O1266" s="149"/>
      <c r="P1266" s="149"/>
    </row>
    <row r="1267" spans="1:16">
      <c r="A1267" s="150" t="s">
        <v>1355</v>
      </c>
      <c r="B1267" s="151" t="s">
        <v>1842</v>
      </c>
      <c r="C1267" s="152">
        <v>3.87</v>
      </c>
      <c r="D1267" s="153">
        <v>0.77339999999999998</v>
      </c>
      <c r="E1267" s="154">
        <v>0.94</v>
      </c>
      <c r="F1267" s="155">
        <v>1</v>
      </c>
      <c r="G1267" s="156">
        <f t="shared" si="19"/>
        <v>0.94</v>
      </c>
      <c r="H1267" s="157">
        <f>ROUND(G1267*'2-Calculator'!$C$27,2)</f>
        <v>5066.6000000000004</v>
      </c>
      <c r="I1267" s="158" t="s">
        <v>18</v>
      </c>
      <c r="J1267" s="158" t="s">
        <v>17</v>
      </c>
      <c r="K1267" s="159" t="s">
        <v>151</v>
      </c>
      <c r="L1267" s="160" t="s">
        <v>157</v>
      </c>
      <c r="M1267" s="161"/>
      <c r="O1267" s="149"/>
      <c r="P1267" s="149"/>
    </row>
    <row r="1268" spans="1:16">
      <c r="A1268" s="163" t="s">
        <v>1356</v>
      </c>
      <c r="B1268" s="164" t="s">
        <v>1842</v>
      </c>
      <c r="C1268" s="165">
        <v>5.72</v>
      </c>
      <c r="D1268" s="166">
        <v>1.4261999999999999</v>
      </c>
      <c r="E1268" s="167">
        <v>1.7335</v>
      </c>
      <c r="F1268" s="168">
        <v>1</v>
      </c>
      <c r="G1268" s="167">
        <f t="shared" si="19"/>
        <v>1.7335</v>
      </c>
      <c r="H1268" s="169">
        <f>ROUND(G1268*'2-Calculator'!$C$27,2)</f>
        <v>9343.57</v>
      </c>
      <c r="I1268" s="170" t="s">
        <v>18</v>
      </c>
      <c r="J1268" s="170" t="s">
        <v>17</v>
      </c>
      <c r="K1268" s="171" t="s">
        <v>151</v>
      </c>
      <c r="L1268" s="172" t="s">
        <v>157</v>
      </c>
      <c r="M1268" s="161"/>
      <c r="O1268" s="149"/>
      <c r="P1268" s="149"/>
    </row>
    <row r="1269" spans="1:16">
      <c r="A1269" s="173" t="s">
        <v>1357</v>
      </c>
      <c r="B1269" s="174" t="s">
        <v>1843</v>
      </c>
      <c r="C1269" s="175">
        <v>9.5</v>
      </c>
      <c r="D1269" s="176">
        <v>1.5497000000000001</v>
      </c>
      <c r="E1269" s="177">
        <v>1.8835999999999999</v>
      </c>
      <c r="F1269" s="178">
        <v>1</v>
      </c>
      <c r="G1269" s="156">
        <f t="shared" si="19"/>
        <v>1.8835999999999999</v>
      </c>
      <c r="H1269" s="157">
        <f>ROUND(G1269*'2-Calculator'!$C$27,2)</f>
        <v>10152.6</v>
      </c>
      <c r="I1269" s="179" t="s">
        <v>18</v>
      </c>
      <c r="J1269" s="179" t="s">
        <v>17</v>
      </c>
      <c r="K1269" s="180" t="s">
        <v>151</v>
      </c>
      <c r="L1269" s="181" t="s">
        <v>157</v>
      </c>
      <c r="M1269" s="161"/>
      <c r="O1269" s="149"/>
      <c r="P1269" s="149"/>
    </row>
    <row r="1270" spans="1:16">
      <c r="A1270" s="150" t="s">
        <v>1358</v>
      </c>
      <c r="B1270" s="151" t="s">
        <v>1843</v>
      </c>
      <c r="C1270" s="152">
        <v>9.5</v>
      </c>
      <c r="D1270" s="153">
        <v>1.764</v>
      </c>
      <c r="E1270" s="154">
        <v>2.1440999999999999</v>
      </c>
      <c r="F1270" s="155">
        <v>1</v>
      </c>
      <c r="G1270" s="156">
        <f t="shared" si="19"/>
        <v>2.1440999999999999</v>
      </c>
      <c r="H1270" s="157">
        <f>ROUND(G1270*'2-Calculator'!$C$27,2)</f>
        <v>11556.7</v>
      </c>
      <c r="I1270" s="158" t="s">
        <v>18</v>
      </c>
      <c r="J1270" s="158" t="s">
        <v>17</v>
      </c>
      <c r="K1270" s="159" t="s">
        <v>151</v>
      </c>
      <c r="L1270" s="160" t="s">
        <v>157</v>
      </c>
      <c r="M1270" s="161"/>
      <c r="O1270" s="149"/>
      <c r="P1270" s="149"/>
    </row>
    <row r="1271" spans="1:16">
      <c r="A1271" s="150" t="s">
        <v>1359</v>
      </c>
      <c r="B1271" s="151" t="s">
        <v>1843</v>
      </c>
      <c r="C1271" s="152">
        <v>23.95</v>
      </c>
      <c r="D1271" s="153">
        <v>5.4297000000000004</v>
      </c>
      <c r="E1271" s="154">
        <v>6.5995999999999997</v>
      </c>
      <c r="F1271" s="155">
        <v>1</v>
      </c>
      <c r="G1271" s="156">
        <f t="shared" si="19"/>
        <v>6.5995999999999997</v>
      </c>
      <c r="H1271" s="157">
        <f>ROUND(G1271*'2-Calculator'!$C$27,2)</f>
        <v>35571.839999999997</v>
      </c>
      <c r="I1271" s="158" t="s">
        <v>18</v>
      </c>
      <c r="J1271" s="158" t="s">
        <v>17</v>
      </c>
      <c r="K1271" s="159" t="s">
        <v>151</v>
      </c>
      <c r="L1271" s="160" t="s">
        <v>157</v>
      </c>
      <c r="M1271" s="161"/>
      <c r="O1271" s="149"/>
      <c r="P1271" s="149"/>
    </row>
    <row r="1272" spans="1:16">
      <c r="A1272" s="163" t="s">
        <v>1360</v>
      </c>
      <c r="B1272" s="164" t="s">
        <v>1843</v>
      </c>
      <c r="C1272" s="165">
        <v>39.65</v>
      </c>
      <c r="D1272" s="166">
        <v>16.418900000000001</v>
      </c>
      <c r="E1272" s="167">
        <v>19.956700000000001</v>
      </c>
      <c r="F1272" s="168">
        <v>1</v>
      </c>
      <c r="G1272" s="167">
        <f t="shared" si="19"/>
        <v>19.956700000000001</v>
      </c>
      <c r="H1272" s="169">
        <f>ROUND(G1272*'2-Calculator'!$C$27,2)</f>
        <v>107566.61</v>
      </c>
      <c r="I1272" s="170" t="s">
        <v>18</v>
      </c>
      <c r="J1272" s="170" t="s">
        <v>17</v>
      </c>
      <c r="K1272" s="171" t="s">
        <v>151</v>
      </c>
      <c r="L1272" s="172" t="s">
        <v>157</v>
      </c>
      <c r="M1272" s="161"/>
      <c r="O1272" s="149"/>
      <c r="P1272" s="149"/>
    </row>
    <row r="1273" spans="1:16">
      <c r="A1273" s="173" t="s">
        <v>1361</v>
      </c>
      <c r="B1273" s="174" t="s">
        <v>1844</v>
      </c>
      <c r="C1273" s="175">
        <v>4.01</v>
      </c>
      <c r="D1273" s="176">
        <v>1.1539999999999999</v>
      </c>
      <c r="E1273" s="177">
        <v>1.4027000000000001</v>
      </c>
      <c r="F1273" s="178">
        <v>1</v>
      </c>
      <c r="G1273" s="156">
        <f t="shared" si="19"/>
        <v>1.4027000000000001</v>
      </c>
      <c r="H1273" s="157">
        <f>ROUND(G1273*'2-Calculator'!$C$27,2)</f>
        <v>7560.55</v>
      </c>
      <c r="I1273" s="179" t="s">
        <v>18</v>
      </c>
      <c r="J1273" s="179" t="s">
        <v>17</v>
      </c>
      <c r="K1273" s="180" t="s">
        <v>151</v>
      </c>
      <c r="L1273" s="181" t="s">
        <v>157</v>
      </c>
      <c r="M1273" s="161"/>
      <c r="O1273" s="149"/>
      <c r="P1273" s="149"/>
    </row>
    <row r="1274" spans="1:16">
      <c r="A1274" s="150" t="s">
        <v>1362</v>
      </c>
      <c r="B1274" s="151" t="s">
        <v>1844</v>
      </c>
      <c r="C1274" s="152">
        <v>7.56</v>
      </c>
      <c r="D1274" s="153">
        <v>1.7948</v>
      </c>
      <c r="E1274" s="154">
        <v>2.1815000000000002</v>
      </c>
      <c r="F1274" s="155">
        <v>1</v>
      </c>
      <c r="G1274" s="156">
        <f t="shared" si="19"/>
        <v>2.1815000000000002</v>
      </c>
      <c r="H1274" s="157">
        <f>ROUND(G1274*'2-Calculator'!$C$27,2)</f>
        <v>11758.29</v>
      </c>
      <c r="I1274" s="158" t="s">
        <v>18</v>
      </c>
      <c r="J1274" s="158" t="s">
        <v>17</v>
      </c>
      <c r="K1274" s="159" t="s">
        <v>151</v>
      </c>
      <c r="L1274" s="160" t="s">
        <v>157</v>
      </c>
      <c r="M1274" s="161"/>
      <c r="O1274" s="149"/>
      <c r="P1274" s="149"/>
    </row>
    <row r="1275" spans="1:16">
      <c r="A1275" s="150" t="s">
        <v>1363</v>
      </c>
      <c r="B1275" s="151" t="s">
        <v>1844</v>
      </c>
      <c r="C1275" s="152">
        <v>13.49</v>
      </c>
      <c r="D1275" s="153">
        <v>3.2391999999999999</v>
      </c>
      <c r="E1275" s="154">
        <v>3.9371</v>
      </c>
      <c r="F1275" s="155">
        <v>1</v>
      </c>
      <c r="G1275" s="156">
        <f t="shared" si="19"/>
        <v>3.9371</v>
      </c>
      <c r="H1275" s="157">
        <f>ROUND(G1275*'2-Calculator'!$C$27,2)</f>
        <v>21220.97</v>
      </c>
      <c r="I1275" s="158" t="s">
        <v>18</v>
      </c>
      <c r="J1275" s="158" t="s">
        <v>17</v>
      </c>
      <c r="K1275" s="159" t="s">
        <v>151</v>
      </c>
      <c r="L1275" s="160" t="s">
        <v>157</v>
      </c>
      <c r="M1275" s="161"/>
      <c r="O1275" s="149"/>
      <c r="P1275" s="149"/>
    </row>
    <row r="1276" spans="1:16">
      <c r="A1276" s="163" t="s">
        <v>1364</v>
      </c>
      <c r="B1276" s="164" t="s">
        <v>1844</v>
      </c>
      <c r="C1276" s="165">
        <v>26.9</v>
      </c>
      <c r="D1276" s="166">
        <v>8.5228000000000002</v>
      </c>
      <c r="E1276" s="167">
        <v>10.3592</v>
      </c>
      <c r="F1276" s="168">
        <v>1</v>
      </c>
      <c r="G1276" s="167">
        <f t="shared" si="19"/>
        <v>10.3592</v>
      </c>
      <c r="H1276" s="169">
        <f>ROUND(G1276*'2-Calculator'!$C$27,2)</f>
        <v>55836.09</v>
      </c>
      <c r="I1276" s="170" t="s">
        <v>18</v>
      </c>
      <c r="J1276" s="170" t="s">
        <v>17</v>
      </c>
      <c r="K1276" s="171" t="s">
        <v>151</v>
      </c>
      <c r="L1276" s="172" t="s">
        <v>157</v>
      </c>
      <c r="M1276" s="161"/>
      <c r="O1276" s="149"/>
      <c r="P1276" s="149"/>
    </row>
    <row r="1277" spans="1:16">
      <c r="A1277" s="173" t="s">
        <v>1365</v>
      </c>
      <c r="B1277" s="174" t="s">
        <v>1845</v>
      </c>
      <c r="C1277" s="175">
        <v>2.81</v>
      </c>
      <c r="D1277" s="176">
        <v>0.42980000000000002</v>
      </c>
      <c r="E1277" s="177">
        <v>0.52239999999999998</v>
      </c>
      <c r="F1277" s="178">
        <v>1</v>
      </c>
      <c r="G1277" s="156">
        <f t="shared" si="19"/>
        <v>0.52239999999999998</v>
      </c>
      <c r="H1277" s="157">
        <f>ROUND(G1277*'2-Calculator'!$C$27,2)</f>
        <v>2815.74</v>
      </c>
      <c r="I1277" s="179" t="s">
        <v>18</v>
      </c>
      <c r="J1277" s="179" t="s">
        <v>17</v>
      </c>
      <c r="K1277" s="180" t="s">
        <v>151</v>
      </c>
      <c r="L1277" s="181" t="s">
        <v>157</v>
      </c>
      <c r="M1277" s="161"/>
      <c r="O1277" s="149"/>
      <c r="P1277" s="149"/>
    </row>
    <row r="1278" spans="1:16">
      <c r="A1278" s="150" t="s">
        <v>1366</v>
      </c>
      <c r="B1278" s="151" t="s">
        <v>1845</v>
      </c>
      <c r="C1278" s="152">
        <v>4.3899999999999997</v>
      </c>
      <c r="D1278" s="153">
        <v>0.68389999999999995</v>
      </c>
      <c r="E1278" s="154">
        <v>0.83130000000000004</v>
      </c>
      <c r="F1278" s="155">
        <v>1</v>
      </c>
      <c r="G1278" s="156">
        <f t="shared" si="19"/>
        <v>0.83130000000000004</v>
      </c>
      <c r="H1278" s="157">
        <f>ROUND(G1278*'2-Calculator'!$C$27,2)</f>
        <v>4480.71</v>
      </c>
      <c r="I1278" s="158" t="s">
        <v>18</v>
      </c>
      <c r="J1278" s="158" t="s">
        <v>17</v>
      </c>
      <c r="K1278" s="159" t="s">
        <v>151</v>
      </c>
      <c r="L1278" s="160" t="s">
        <v>157</v>
      </c>
      <c r="M1278" s="161"/>
      <c r="O1278" s="149"/>
      <c r="P1278" s="149"/>
    </row>
    <row r="1279" spans="1:16">
      <c r="A1279" s="150" t="s">
        <v>1367</v>
      </c>
      <c r="B1279" s="151" t="s">
        <v>1845</v>
      </c>
      <c r="C1279" s="152">
        <v>5.79</v>
      </c>
      <c r="D1279" s="153">
        <v>0.93220000000000003</v>
      </c>
      <c r="E1279" s="154">
        <v>1.1331</v>
      </c>
      <c r="F1279" s="155">
        <v>1</v>
      </c>
      <c r="G1279" s="156">
        <f t="shared" si="19"/>
        <v>1.1331</v>
      </c>
      <c r="H1279" s="157">
        <f>ROUND(G1279*'2-Calculator'!$C$27,2)</f>
        <v>6107.41</v>
      </c>
      <c r="I1279" s="158" t="s">
        <v>18</v>
      </c>
      <c r="J1279" s="158" t="s">
        <v>17</v>
      </c>
      <c r="K1279" s="159" t="s">
        <v>151</v>
      </c>
      <c r="L1279" s="160" t="s">
        <v>157</v>
      </c>
      <c r="M1279" s="161"/>
      <c r="O1279" s="149"/>
      <c r="P1279" s="149"/>
    </row>
    <row r="1280" spans="1:16">
      <c r="A1280" s="163" t="s">
        <v>1368</v>
      </c>
      <c r="B1280" s="164" t="s">
        <v>1845</v>
      </c>
      <c r="C1280" s="165">
        <v>8.8000000000000007</v>
      </c>
      <c r="D1280" s="166">
        <v>2.3247</v>
      </c>
      <c r="E1280" s="167">
        <v>2.8256000000000001</v>
      </c>
      <c r="F1280" s="168">
        <v>1</v>
      </c>
      <c r="G1280" s="167">
        <f t="shared" si="19"/>
        <v>2.8256000000000001</v>
      </c>
      <c r="H1280" s="169">
        <f>ROUND(G1280*'2-Calculator'!$C$27,2)</f>
        <v>15229.98</v>
      </c>
      <c r="I1280" s="170" t="s">
        <v>18</v>
      </c>
      <c r="J1280" s="170" t="s">
        <v>17</v>
      </c>
      <c r="K1280" s="171" t="s">
        <v>151</v>
      </c>
      <c r="L1280" s="172" t="s">
        <v>157</v>
      </c>
      <c r="M1280" s="161"/>
      <c r="O1280" s="149"/>
      <c r="P1280" s="149"/>
    </row>
    <row r="1281" spans="1:16">
      <c r="A1281" s="173" t="s">
        <v>1369</v>
      </c>
      <c r="B1281" s="174" t="s">
        <v>1846</v>
      </c>
      <c r="C1281" s="175">
        <v>2.2599999999999998</v>
      </c>
      <c r="D1281" s="176">
        <v>0.34710000000000002</v>
      </c>
      <c r="E1281" s="177">
        <v>0.4219</v>
      </c>
      <c r="F1281" s="178">
        <v>1</v>
      </c>
      <c r="G1281" s="156">
        <f t="shared" si="19"/>
        <v>0.4219</v>
      </c>
      <c r="H1281" s="157">
        <f>ROUND(G1281*'2-Calculator'!$C$27,2)</f>
        <v>2274.04</v>
      </c>
      <c r="I1281" s="179" t="s">
        <v>18</v>
      </c>
      <c r="J1281" s="179" t="s">
        <v>17</v>
      </c>
      <c r="K1281" s="180" t="s">
        <v>151</v>
      </c>
      <c r="L1281" s="181" t="s">
        <v>157</v>
      </c>
      <c r="M1281" s="161"/>
      <c r="O1281" s="149"/>
      <c r="P1281" s="149"/>
    </row>
    <row r="1282" spans="1:16">
      <c r="A1282" s="150" t="s">
        <v>1370</v>
      </c>
      <c r="B1282" s="151" t="s">
        <v>1846</v>
      </c>
      <c r="C1282" s="152">
        <v>3.68</v>
      </c>
      <c r="D1282" s="153">
        <v>0.57509999999999994</v>
      </c>
      <c r="E1282" s="154">
        <v>0.69899999999999995</v>
      </c>
      <c r="F1282" s="155">
        <v>1</v>
      </c>
      <c r="G1282" s="156">
        <f t="shared" si="19"/>
        <v>0.69899999999999995</v>
      </c>
      <c r="H1282" s="157">
        <f>ROUND(G1282*'2-Calculator'!$C$27,2)</f>
        <v>3767.61</v>
      </c>
      <c r="I1282" s="158" t="s">
        <v>18</v>
      </c>
      <c r="J1282" s="158" t="s">
        <v>17</v>
      </c>
      <c r="K1282" s="159" t="s">
        <v>151</v>
      </c>
      <c r="L1282" s="160" t="s">
        <v>157</v>
      </c>
      <c r="M1282" s="161"/>
      <c r="O1282" s="149"/>
      <c r="P1282" s="149"/>
    </row>
    <row r="1283" spans="1:16">
      <c r="A1283" s="150" t="s">
        <v>1371</v>
      </c>
      <c r="B1283" s="151" t="s">
        <v>1846</v>
      </c>
      <c r="C1283" s="152">
        <v>5.56</v>
      </c>
      <c r="D1283" s="153">
        <v>0.98619999999999997</v>
      </c>
      <c r="E1283" s="154">
        <v>1.1987000000000001</v>
      </c>
      <c r="F1283" s="155">
        <v>1</v>
      </c>
      <c r="G1283" s="156">
        <f t="shared" si="19"/>
        <v>1.1987000000000001</v>
      </c>
      <c r="H1283" s="157">
        <f>ROUND(G1283*'2-Calculator'!$C$27,2)</f>
        <v>6460.99</v>
      </c>
      <c r="I1283" s="158" t="s">
        <v>18</v>
      </c>
      <c r="J1283" s="158" t="s">
        <v>17</v>
      </c>
      <c r="K1283" s="159" t="s">
        <v>151</v>
      </c>
      <c r="L1283" s="160" t="s">
        <v>157</v>
      </c>
      <c r="M1283" s="161"/>
      <c r="O1283" s="149"/>
      <c r="P1283" s="149"/>
    </row>
    <row r="1284" spans="1:16">
      <c r="A1284" s="163" t="s">
        <v>1372</v>
      </c>
      <c r="B1284" s="164" t="s">
        <v>1846</v>
      </c>
      <c r="C1284" s="165">
        <v>10.1</v>
      </c>
      <c r="D1284" s="166">
        <v>2.2372000000000001</v>
      </c>
      <c r="E1284" s="167">
        <v>2.7191999999999998</v>
      </c>
      <c r="F1284" s="168">
        <v>1</v>
      </c>
      <c r="G1284" s="167">
        <f t="shared" si="19"/>
        <v>2.7191999999999998</v>
      </c>
      <c r="H1284" s="169">
        <f>ROUND(G1284*'2-Calculator'!$C$27,2)</f>
        <v>14656.49</v>
      </c>
      <c r="I1284" s="170" t="s">
        <v>18</v>
      </c>
      <c r="J1284" s="170" t="s">
        <v>17</v>
      </c>
      <c r="K1284" s="171" t="s">
        <v>151</v>
      </c>
      <c r="L1284" s="172" t="s">
        <v>157</v>
      </c>
      <c r="M1284" s="161"/>
      <c r="O1284" s="149"/>
      <c r="P1284" s="149"/>
    </row>
    <row r="1285" spans="1:16">
      <c r="A1285" s="173" t="s">
        <v>1373</v>
      </c>
      <c r="B1285" s="174" t="s">
        <v>1847</v>
      </c>
      <c r="C1285" s="175">
        <v>2.61</v>
      </c>
      <c r="D1285" s="176">
        <v>1.5846</v>
      </c>
      <c r="E1285" s="177">
        <v>1.9259999999999999</v>
      </c>
      <c r="F1285" s="178">
        <v>1</v>
      </c>
      <c r="G1285" s="156">
        <f t="shared" si="19"/>
        <v>1.9259999999999999</v>
      </c>
      <c r="H1285" s="157">
        <f>ROUND(G1285*'2-Calculator'!$C$27,2)</f>
        <v>10381.14</v>
      </c>
      <c r="I1285" s="179" t="s">
        <v>18</v>
      </c>
      <c r="J1285" s="179" t="s">
        <v>18</v>
      </c>
      <c r="K1285" s="180" t="s">
        <v>1374</v>
      </c>
      <c r="L1285" s="181" t="s">
        <v>1374</v>
      </c>
      <c r="M1285" s="161"/>
      <c r="O1285" s="149"/>
      <c r="P1285" s="149"/>
    </row>
    <row r="1286" spans="1:16">
      <c r="A1286" s="150" t="s">
        <v>1375</v>
      </c>
      <c r="B1286" s="151" t="s">
        <v>1847</v>
      </c>
      <c r="C1286" s="152">
        <v>4.24</v>
      </c>
      <c r="D1286" s="153">
        <v>2.1255999999999999</v>
      </c>
      <c r="E1286" s="154">
        <v>2.5836000000000001</v>
      </c>
      <c r="F1286" s="155">
        <v>1</v>
      </c>
      <c r="G1286" s="156">
        <f t="shared" si="19"/>
        <v>2.5836000000000001</v>
      </c>
      <c r="H1286" s="157">
        <f>ROUND(G1286*'2-Calculator'!$C$27,2)</f>
        <v>13925.6</v>
      </c>
      <c r="I1286" s="158" t="s">
        <v>18</v>
      </c>
      <c r="J1286" s="158" t="s">
        <v>18</v>
      </c>
      <c r="K1286" s="159" t="s">
        <v>1374</v>
      </c>
      <c r="L1286" s="160" t="s">
        <v>1374</v>
      </c>
      <c r="M1286" s="161"/>
      <c r="O1286" s="149"/>
      <c r="P1286" s="149"/>
    </row>
    <row r="1287" spans="1:16">
      <c r="A1287" s="150" t="s">
        <v>1376</v>
      </c>
      <c r="B1287" s="151" t="s">
        <v>1847</v>
      </c>
      <c r="C1287" s="152">
        <v>9.98</v>
      </c>
      <c r="D1287" s="153">
        <v>2.6659000000000002</v>
      </c>
      <c r="E1287" s="154">
        <v>3.2403</v>
      </c>
      <c r="F1287" s="155">
        <v>1</v>
      </c>
      <c r="G1287" s="156">
        <f t="shared" si="19"/>
        <v>3.2403</v>
      </c>
      <c r="H1287" s="157">
        <f>ROUND(G1287*'2-Calculator'!$C$27,2)</f>
        <v>17465.22</v>
      </c>
      <c r="I1287" s="158" t="s">
        <v>18</v>
      </c>
      <c r="J1287" s="158" t="s">
        <v>18</v>
      </c>
      <c r="K1287" s="159" t="s">
        <v>1374</v>
      </c>
      <c r="L1287" s="160" t="s">
        <v>1374</v>
      </c>
      <c r="M1287" s="161"/>
      <c r="O1287" s="149"/>
      <c r="P1287" s="149"/>
    </row>
    <row r="1288" spans="1:16">
      <c r="A1288" s="163" t="s">
        <v>1377</v>
      </c>
      <c r="B1288" s="164" t="s">
        <v>1847</v>
      </c>
      <c r="C1288" s="165">
        <v>24.35</v>
      </c>
      <c r="D1288" s="166">
        <v>5.2363</v>
      </c>
      <c r="E1288" s="167">
        <v>6.3646000000000003</v>
      </c>
      <c r="F1288" s="168">
        <v>1</v>
      </c>
      <c r="G1288" s="167">
        <f t="shared" si="19"/>
        <v>6.3646000000000003</v>
      </c>
      <c r="H1288" s="169">
        <f>ROUND(G1288*'2-Calculator'!$C$27,2)</f>
        <v>34305.19</v>
      </c>
      <c r="I1288" s="170" t="s">
        <v>18</v>
      </c>
      <c r="J1288" s="170" t="s">
        <v>18</v>
      </c>
      <c r="K1288" s="171" t="s">
        <v>1374</v>
      </c>
      <c r="L1288" s="172" t="s">
        <v>1374</v>
      </c>
      <c r="M1288" s="161"/>
      <c r="O1288" s="149"/>
      <c r="P1288" s="149"/>
    </row>
    <row r="1289" spans="1:16">
      <c r="A1289" s="173" t="s">
        <v>1378</v>
      </c>
      <c r="B1289" s="174" t="s">
        <v>1628</v>
      </c>
      <c r="C1289" s="175">
        <v>10.77</v>
      </c>
      <c r="D1289" s="176">
        <v>0.96550000000000002</v>
      </c>
      <c r="E1289" s="177">
        <v>1.1735</v>
      </c>
      <c r="F1289" s="178">
        <v>1</v>
      </c>
      <c r="G1289" s="156">
        <f t="shared" si="19"/>
        <v>1.1735</v>
      </c>
      <c r="H1289" s="157">
        <f>ROUND(G1289*'2-Calculator'!$C$27,2)</f>
        <v>6325.17</v>
      </c>
      <c r="I1289" s="179" t="s">
        <v>18</v>
      </c>
      <c r="J1289" s="179" t="s">
        <v>18</v>
      </c>
      <c r="K1289" s="180" t="s">
        <v>1374</v>
      </c>
      <c r="L1289" s="181" t="s">
        <v>1374</v>
      </c>
      <c r="M1289" s="161"/>
      <c r="O1289" s="149"/>
      <c r="P1289" s="149"/>
    </row>
    <row r="1290" spans="1:16">
      <c r="A1290" s="150" t="s">
        <v>1379</v>
      </c>
      <c r="B1290" s="151" t="s">
        <v>1628</v>
      </c>
      <c r="C1290" s="152">
        <v>12.56</v>
      </c>
      <c r="D1290" s="153">
        <v>1.1973</v>
      </c>
      <c r="E1290" s="154">
        <v>1.4553</v>
      </c>
      <c r="F1290" s="155">
        <v>1</v>
      </c>
      <c r="G1290" s="156">
        <f t="shared" si="19"/>
        <v>1.4553</v>
      </c>
      <c r="H1290" s="157">
        <f>ROUND(G1290*'2-Calculator'!$C$27,2)</f>
        <v>7844.07</v>
      </c>
      <c r="I1290" s="158" t="s">
        <v>18</v>
      </c>
      <c r="J1290" s="158" t="s">
        <v>18</v>
      </c>
      <c r="K1290" s="159" t="s">
        <v>1374</v>
      </c>
      <c r="L1290" s="160" t="s">
        <v>1374</v>
      </c>
      <c r="M1290" s="161"/>
      <c r="O1290" s="149"/>
      <c r="P1290" s="149"/>
    </row>
    <row r="1291" spans="1:16">
      <c r="A1291" s="150" t="s">
        <v>1380</v>
      </c>
      <c r="B1291" s="151" t="s">
        <v>1628</v>
      </c>
      <c r="C1291" s="152">
        <v>14.55</v>
      </c>
      <c r="D1291" s="153">
        <v>1.5139</v>
      </c>
      <c r="E1291" s="154">
        <v>1.8401000000000001</v>
      </c>
      <c r="F1291" s="155">
        <v>1</v>
      </c>
      <c r="G1291" s="156">
        <f t="shared" si="19"/>
        <v>1.8401000000000001</v>
      </c>
      <c r="H1291" s="157">
        <f>ROUND(G1291*'2-Calculator'!$C$27,2)</f>
        <v>9918.14</v>
      </c>
      <c r="I1291" s="158" t="s">
        <v>18</v>
      </c>
      <c r="J1291" s="158" t="s">
        <v>18</v>
      </c>
      <c r="K1291" s="159" t="s">
        <v>1374</v>
      </c>
      <c r="L1291" s="160" t="s">
        <v>1374</v>
      </c>
      <c r="M1291" s="161"/>
      <c r="O1291" s="149"/>
      <c r="P1291" s="149"/>
    </row>
    <row r="1292" spans="1:16">
      <c r="A1292" s="163" t="s">
        <v>1381</v>
      </c>
      <c r="B1292" s="164" t="s">
        <v>1628</v>
      </c>
      <c r="C1292" s="165">
        <v>16.68</v>
      </c>
      <c r="D1292" s="166">
        <v>1.8688</v>
      </c>
      <c r="E1292" s="167">
        <v>2.2715000000000001</v>
      </c>
      <c r="F1292" s="168">
        <v>1</v>
      </c>
      <c r="G1292" s="167">
        <f t="shared" si="19"/>
        <v>2.2715000000000001</v>
      </c>
      <c r="H1292" s="169">
        <f>ROUND(G1292*'2-Calculator'!$C$27,2)</f>
        <v>12243.39</v>
      </c>
      <c r="I1292" s="170" t="s">
        <v>18</v>
      </c>
      <c r="J1292" s="170" t="s">
        <v>18</v>
      </c>
      <c r="K1292" s="171" t="s">
        <v>1374</v>
      </c>
      <c r="L1292" s="172" t="s">
        <v>1374</v>
      </c>
      <c r="M1292" s="161"/>
      <c r="O1292" s="149"/>
      <c r="P1292" s="149"/>
    </row>
    <row r="1293" spans="1:16">
      <c r="A1293" s="173" t="s">
        <v>1382</v>
      </c>
      <c r="B1293" s="174" t="s">
        <v>1848</v>
      </c>
      <c r="C1293" s="175">
        <v>2.64</v>
      </c>
      <c r="D1293" s="176">
        <v>0.371</v>
      </c>
      <c r="E1293" s="177">
        <v>0.45090000000000002</v>
      </c>
      <c r="F1293" s="178">
        <v>1</v>
      </c>
      <c r="G1293" s="156">
        <f t="shared" si="19"/>
        <v>0.45090000000000002</v>
      </c>
      <c r="H1293" s="157">
        <f>ROUND(G1293*'2-Calculator'!$C$27,2)</f>
        <v>2430.35</v>
      </c>
      <c r="I1293" s="179" t="s">
        <v>18</v>
      </c>
      <c r="J1293" s="179" t="s">
        <v>17</v>
      </c>
      <c r="K1293" s="180" t="s">
        <v>151</v>
      </c>
      <c r="L1293" s="181" t="s">
        <v>157</v>
      </c>
      <c r="M1293" s="161"/>
      <c r="O1293" s="149"/>
      <c r="P1293" s="149"/>
    </row>
    <row r="1294" spans="1:16">
      <c r="A1294" s="150" t="s">
        <v>1383</v>
      </c>
      <c r="B1294" s="151" t="s">
        <v>1848</v>
      </c>
      <c r="C1294" s="152">
        <v>4.01</v>
      </c>
      <c r="D1294" s="153">
        <v>0.58279999999999998</v>
      </c>
      <c r="E1294" s="154">
        <v>0.70840000000000003</v>
      </c>
      <c r="F1294" s="155">
        <v>1</v>
      </c>
      <c r="G1294" s="156">
        <f t="shared" si="19"/>
        <v>0.70840000000000003</v>
      </c>
      <c r="H1294" s="157">
        <f>ROUND(G1294*'2-Calculator'!$C$27,2)</f>
        <v>3818.28</v>
      </c>
      <c r="I1294" s="158" t="s">
        <v>18</v>
      </c>
      <c r="J1294" s="158" t="s">
        <v>17</v>
      </c>
      <c r="K1294" s="159" t="s">
        <v>151</v>
      </c>
      <c r="L1294" s="160" t="s">
        <v>157</v>
      </c>
      <c r="M1294" s="161"/>
      <c r="O1294" s="149"/>
      <c r="P1294" s="149"/>
    </row>
    <row r="1295" spans="1:16">
      <c r="A1295" s="150" t="s">
        <v>1384</v>
      </c>
      <c r="B1295" s="151" t="s">
        <v>1848</v>
      </c>
      <c r="C1295" s="152">
        <v>6.02</v>
      </c>
      <c r="D1295" s="153">
        <v>0.80979999999999996</v>
      </c>
      <c r="E1295" s="154">
        <v>0.98429999999999995</v>
      </c>
      <c r="F1295" s="155">
        <v>1</v>
      </c>
      <c r="G1295" s="156">
        <f t="shared" si="19"/>
        <v>0.98429999999999995</v>
      </c>
      <c r="H1295" s="157">
        <f>ROUND(G1295*'2-Calculator'!$C$27,2)</f>
        <v>5305.38</v>
      </c>
      <c r="I1295" s="158" t="s">
        <v>18</v>
      </c>
      <c r="J1295" s="158" t="s">
        <v>17</v>
      </c>
      <c r="K1295" s="159" t="s">
        <v>151</v>
      </c>
      <c r="L1295" s="160" t="s">
        <v>157</v>
      </c>
      <c r="M1295" s="161"/>
      <c r="O1295" s="149"/>
      <c r="P1295" s="149"/>
    </row>
    <row r="1296" spans="1:16">
      <c r="A1296" s="163" t="s">
        <v>1385</v>
      </c>
      <c r="B1296" s="164" t="s">
        <v>1848</v>
      </c>
      <c r="C1296" s="165">
        <v>7.96</v>
      </c>
      <c r="D1296" s="166">
        <v>0.90790000000000004</v>
      </c>
      <c r="E1296" s="167">
        <v>1.1034999999999999</v>
      </c>
      <c r="F1296" s="168">
        <v>1</v>
      </c>
      <c r="G1296" s="167">
        <f t="shared" si="19"/>
        <v>1.1034999999999999</v>
      </c>
      <c r="H1296" s="169">
        <f>ROUND(G1296*'2-Calculator'!$C$27,2)</f>
        <v>5947.87</v>
      </c>
      <c r="I1296" s="170" t="s">
        <v>18</v>
      </c>
      <c r="J1296" s="170" t="s">
        <v>17</v>
      </c>
      <c r="K1296" s="171" t="s">
        <v>151</v>
      </c>
      <c r="L1296" s="172" t="s">
        <v>157</v>
      </c>
      <c r="M1296" s="161"/>
      <c r="O1296" s="149"/>
      <c r="P1296" s="149"/>
    </row>
    <row r="1297" spans="1:16">
      <c r="A1297" s="173" t="s">
        <v>1386</v>
      </c>
      <c r="B1297" s="174" t="s">
        <v>1849</v>
      </c>
      <c r="C1297" s="175">
        <v>8.1199999999999992</v>
      </c>
      <c r="D1297" s="176">
        <v>0.55959999999999999</v>
      </c>
      <c r="E1297" s="177">
        <v>0.68020000000000003</v>
      </c>
      <c r="F1297" s="178">
        <v>1</v>
      </c>
      <c r="G1297" s="156">
        <f t="shared" si="19"/>
        <v>0.68020000000000003</v>
      </c>
      <c r="H1297" s="157">
        <f>ROUND(G1297*'2-Calculator'!$C$27,2)</f>
        <v>3666.28</v>
      </c>
      <c r="I1297" s="179" t="s">
        <v>18</v>
      </c>
      <c r="J1297" s="179" t="s">
        <v>17</v>
      </c>
      <c r="K1297" s="180" t="s">
        <v>151</v>
      </c>
      <c r="L1297" s="181" t="s">
        <v>157</v>
      </c>
      <c r="M1297" s="161"/>
      <c r="O1297" s="149"/>
      <c r="P1297" s="149"/>
    </row>
    <row r="1298" spans="1:16">
      <c r="A1298" s="150" t="s">
        <v>1387</v>
      </c>
      <c r="B1298" s="151" t="s">
        <v>1849</v>
      </c>
      <c r="C1298" s="152">
        <v>10.49</v>
      </c>
      <c r="D1298" s="153">
        <v>0.89810000000000001</v>
      </c>
      <c r="E1298" s="154">
        <v>1.0915999999999999</v>
      </c>
      <c r="F1298" s="155">
        <v>1</v>
      </c>
      <c r="G1298" s="156">
        <f t="shared" si="19"/>
        <v>1.0915999999999999</v>
      </c>
      <c r="H1298" s="157">
        <f>ROUND(G1298*'2-Calculator'!$C$27,2)</f>
        <v>5883.72</v>
      </c>
      <c r="I1298" s="158" t="s">
        <v>18</v>
      </c>
      <c r="J1298" s="158" t="s">
        <v>17</v>
      </c>
      <c r="K1298" s="159" t="s">
        <v>151</v>
      </c>
      <c r="L1298" s="160" t="s">
        <v>157</v>
      </c>
      <c r="M1298" s="161"/>
      <c r="O1298" s="149"/>
      <c r="P1298" s="149"/>
    </row>
    <row r="1299" spans="1:16">
      <c r="A1299" s="150" t="s">
        <v>1388</v>
      </c>
      <c r="B1299" s="151" t="s">
        <v>1849</v>
      </c>
      <c r="C1299" s="152">
        <v>11.26</v>
      </c>
      <c r="D1299" s="153">
        <v>0.94099999999999995</v>
      </c>
      <c r="E1299" s="154">
        <v>1.1437999999999999</v>
      </c>
      <c r="F1299" s="155">
        <v>1</v>
      </c>
      <c r="G1299" s="156">
        <f t="shared" si="19"/>
        <v>1.1437999999999999</v>
      </c>
      <c r="H1299" s="157">
        <f>ROUND(G1299*'2-Calculator'!$C$27,2)</f>
        <v>6165.08</v>
      </c>
      <c r="I1299" s="158" t="s">
        <v>18</v>
      </c>
      <c r="J1299" s="158" t="s">
        <v>17</v>
      </c>
      <c r="K1299" s="159" t="s">
        <v>151</v>
      </c>
      <c r="L1299" s="160" t="s">
        <v>157</v>
      </c>
      <c r="M1299" s="161"/>
      <c r="O1299" s="149"/>
      <c r="P1299" s="149"/>
    </row>
    <row r="1300" spans="1:16">
      <c r="A1300" s="163" t="s">
        <v>1389</v>
      </c>
      <c r="B1300" s="164" t="s">
        <v>1849</v>
      </c>
      <c r="C1300" s="165">
        <v>11.26</v>
      </c>
      <c r="D1300" s="166">
        <v>0.94099999999999995</v>
      </c>
      <c r="E1300" s="167">
        <v>1.1437999999999999</v>
      </c>
      <c r="F1300" s="168">
        <v>1</v>
      </c>
      <c r="G1300" s="167">
        <f t="shared" si="19"/>
        <v>1.1437999999999999</v>
      </c>
      <c r="H1300" s="169">
        <f>ROUND(G1300*'2-Calculator'!$C$27,2)</f>
        <v>6165.08</v>
      </c>
      <c r="I1300" s="170" t="s">
        <v>18</v>
      </c>
      <c r="J1300" s="170" t="s">
        <v>17</v>
      </c>
      <c r="K1300" s="171" t="s">
        <v>151</v>
      </c>
      <c r="L1300" s="172" t="s">
        <v>157</v>
      </c>
      <c r="M1300" s="161"/>
      <c r="O1300" s="149"/>
      <c r="P1300" s="149"/>
    </row>
    <row r="1301" spans="1:16">
      <c r="A1301" s="173" t="s">
        <v>1390</v>
      </c>
      <c r="B1301" s="174" t="s">
        <v>1629</v>
      </c>
      <c r="C1301" s="175">
        <v>8.6999999999999993</v>
      </c>
      <c r="D1301" s="176">
        <v>0.82640000000000002</v>
      </c>
      <c r="E1301" s="177">
        <v>1.0044999999999999</v>
      </c>
      <c r="F1301" s="178">
        <v>1.5</v>
      </c>
      <c r="G1301" s="156">
        <f t="shared" si="19"/>
        <v>1.5067999999999999</v>
      </c>
      <c r="H1301" s="157">
        <f>ROUND(G1301*'2-Calculator'!$C$27,2)</f>
        <v>8121.65</v>
      </c>
      <c r="I1301" s="179" t="s">
        <v>18</v>
      </c>
      <c r="J1301" s="179" t="s">
        <v>18</v>
      </c>
      <c r="K1301" s="180" t="s">
        <v>1046</v>
      </c>
      <c r="L1301" s="181" t="s">
        <v>1046</v>
      </c>
      <c r="M1301" s="161"/>
      <c r="O1301" s="149"/>
      <c r="P1301" s="149"/>
    </row>
    <row r="1302" spans="1:16">
      <c r="A1302" s="150" t="s">
        <v>1391</v>
      </c>
      <c r="B1302" s="151" t="s">
        <v>1629</v>
      </c>
      <c r="C1302" s="152">
        <v>18.059999999999999</v>
      </c>
      <c r="D1302" s="153">
        <v>1.9843</v>
      </c>
      <c r="E1302" s="154">
        <v>2.4119000000000002</v>
      </c>
      <c r="F1302" s="155">
        <v>1.5</v>
      </c>
      <c r="G1302" s="156">
        <f t="shared" ref="G1302:G1348" si="20">ROUND(F1302*E1302,4)</f>
        <v>3.6179000000000001</v>
      </c>
      <c r="H1302" s="157">
        <f>ROUND(G1302*'2-Calculator'!$C$27,2)</f>
        <v>19500.48</v>
      </c>
      <c r="I1302" s="158" t="s">
        <v>18</v>
      </c>
      <c r="J1302" s="158" t="s">
        <v>18</v>
      </c>
      <c r="K1302" s="159" t="s">
        <v>1046</v>
      </c>
      <c r="L1302" s="160" t="s">
        <v>1046</v>
      </c>
      <c r="M1302" s="161"/>
      <c r="O1302" s="149"/>
      <c r="P1302" s="149"/>
    </row>
    <row r="1303" spans="1:16">
      <c r="A1303" s="150" t="s">
        <v>1392</v>
      </c>
      <c r="B1303" s="151" t="s">
        <v>1629</v>
      </c>
      <c r="C1303" s="152">
        <v>31.66</v>
      </c>
      <c r="D1303" s="153">
        <v>3.9811000000000001</v>
      </c>
      <c r="E1303" s="154">
        <v>4.8388999999999998</v>
      </c>
      <c r="F1303" s="155">
        <v>1.5</v>
      </c>
      <c r="G1303" s="156">
        <f t="shared" si="20"/>
        <v>7.2584</v>
      </c>
      <c r="H1303" s="157">
        <f>ROUND(G1303*'2-Calculator'!$C$27,2)</f>
        <v>39122.78</v>
      </c>
      <c r="I1303" s="158" t="s">
        <v>18</v>
      </c>
      <c r="J1303" s="158" t="s">
        <v>18</v>
      </c>
      <c r="K1303" s="159" t="s">
        <v>1046</v>
      </c>
      <c r="L1303" s="160" t="s">
        <v>1046</v>
      </c>
      <c r="M1303" s="161"/>
      <c r="O1303" s="149"/>
      <c r="P1303" s="149"/>
    </row>
    <row r="1304" spans="1:16">
      <c r="A1304" s="163" t="s">
        <v>1393</v>
      </c>
      <c r="B1304" s="164" t="s">
        <v>1629</v>
      </c>
      <c r="C1304" s="165">
        <v>43.72</v>
      </c>
      <c r="D1304" s="166">
        <v>6.6375000000000002</v>
      </c>
      <c r="E1304" s="167">
        <v>8.0677000000000003</v>
      </c>
      <c r="F1304" s="168">
        <v>1.5</v>
      </c>
      <c r="G1304" s="167">
        <f t="shared" si="20"/>
        <v>12.101599999999999</v>
      </c>
      <c r="H1304" s="169">
        <f>ROUND(G1304*'2-Calculator'!$C$27,2)</f>
        <v>65227.62</v>
      </c>
      <c r="I1304" s="170" t="s">
        <v>18</v>
      </c>
      <c r="J1304" s="170" t="s">
        <v>18</v>
      </c>
      <c r="K1304" s="171" t="s">
        <v>1046</v>
      </c>
      <c r="L1304" s="172" t="s">
        <v>1046</v>
      </c>
      <c r="M1304" s="161"/>
      <c r="O1304" s="149"/>
      <c r="P1304" s="149"/>
    </row>
    <row r="1305" spans="1:16">
      <c r="A1305" s="173" t="s">
        <v>1394</v>
      </c>
      <c r="B1305" s="174" t="s">
        <v>1850</v>
      </c>
      <c r="C1305" s="175">
        <v>2</v>
      </c>
      <c r="D1305" s="176">
        <v>0.86539999999999995</v>
      </c>
      <c r="E1305" s="177">
        <v>1.0519000000000001</v>
      </c>
      <c r="F1305" s="178">
        <v>1</v>
      </c>
      <c r="G1305" s="156">
        <f t="shared" si="20"/>
        <v>1.0519000000000001</v>
      </c>
      <c r="H1305" s="157">
        <f>ROUND(G1305*'2-Calculator'!$C$27,2)</f>
        <v>5669.74</v>
      </c>
      <c r="I1305" s="179" t="s">
        <v>18</v>
      </c>
      <c r="J1305" s="179" t="s">
        <v>17</v>
      </c>
      <c r="K1305" s="180" t="s">
        <v>151</v>
      </c>
      <c r="L1305" s="181" t="s">
        <v>157</v>
      </c>
      <c r="M1305" s="161"/>
      <c r="O1305" s="149"/>
      <c r="P1305" s="149"/>
    </row>
    <row r="1306" spans="1:16">
      <c r="A1306" s="150" t="s">
        <v>1395</v>
      </c>
      <c r="B1306" s="151" t="s">
        <v>1850</v>
      </c>
      <c r="C1306" s="152">
        <v>4.96</v>
      </c>
      <c r="D1306" s="153">
        <v>0.86739999999999995</v>
      </c>
      <c r="E1306" s="154">
        <v>1.0543</v>
      </c>
      <c r="F1306" s="155">
        <v>1</v>
      </c>
      <c r="G1306" s="156">
        <f t="shared" si="20"/>
        <v>1.0543</v>
      </c>
      <c r="H1306" s="157">
        <f>ROUND(G1306*'2-Calculator'!$C$27,2)</f>
        <v>5682.68</v>
      </c>
      <c r="I1306" s="158" t="s">
        <v>18</v>
      </c>
      <c r="J1306" s="158" t="s">
        <v>17</v>
      </c>
      <c r="K1306" s="159" t="s">
        <v>151</v>
      </c>
      <c r="L1306" s="160" t="s">
        <v>157</v>
      </c>
      <c r="M1306" s="161"/>
      <c r="O1306" s="149"/>
      <c r="P1306" s="149"/>
    </row>
    <row r="1307" spans="1:16">
      <c r="A1307" s="150" t="s">
        <v>1396</v>
      </c>
      <c r="B1307" s="151" t="s">
        <v>1850</v>
      </c>
      <c r="C1307" s="152">
        <v>7.41</v>
      </c>
      <c r="D1307" s="153">
        <v>1.2533000000000001</v>
      </c>
      <c r="E1307" s="154">
        <v>1.5233000000000001</v>
      </c>
      <c r="F1307" s="155">
        <v>1</v>
      </c>
      <c r="G1307" s="156">
        <f t="shared" si="20"/>
        <v>1.5233000000000001</v>
      </c>
      <c r="H1307" s="157">
        <f>ROUND(G1307*'2-Calculator'!$C$27,2)</f>
        <v>8210.59</v>
      </c>
      <c r="I1307" s="158" t="s">
        <v>18</v>
      </c>
      <c r="J1307" s="158" t="s">
        <v>17</v>
      </c>
      <c r="K1307" s="159" t="s">
        <v>151</v>
      </c>
      <c r="L1307" s="160" t="s">
        <v>157</v>
      </c>
      <c r="M1307" s="161"/>
      <c r="O1307" s="149"/>
      <c r="P1307" s="149"/>
    </row>
    <row r="1308" spans="1:16">
      <c r="A1308" s="163" t="s">
        <v>1397</v>
      </c>
      <c r="B1308" s="164" t="s">
        <v>1850</v>
      </c>
      <c r="C1308" s="165">
        <v>11.86</v>
      </c>
      <c r="D1308" s="166">
        <v>2.4106999999999998</v>
      </c>
      <c r="E1308" s="167">
        <v>2.9300999999999999</v>
      </c>
      <c r="F1308" s="168">
        <v>1</v>
      </c>
      <c r="G1308" s="167">
        <f t="shared" si="20"/>
        <v>2.9300999999999999</v>
      </c>
      <c r="H1308" s="169">
        <f>ROUND(G1308*'2-Calculator'!$C$27,2)</f>
        <v>15793.24</v>
      </c>
      <c r="I1308" s="170" t="s">
        <v>18</v>
      </c>
      <c r="J1308" s="170" t="s">
        <v>17</v>
      </c>
      <c r="K1308" s="171" t="s">
        <v>151</v>
      </c>
      <c r="L1308" s="172" t="s">
        <v>157</v>
      </c>
      <c r="M1308" s="161"/>
      <c r="O1308" s="149"/>
      <c r="P1308" s="149"/>
    </row>
    <row r="1309" spans="1:16">
      <c r="A1309" s="173" t="s">
        <v>1398</v>
      </c>
      <c r="B1309" s="174" t="s">
        <v>1851</v>
      </c>
      <c r="C1309" s="175">
        <v>3.58</v>
      </c>
      <c r="D1309" s="176">
        <v>0.61829999999999996</v>
      </c>
      <c r="E1309" s="177">
        <v>0.75149999999999995</v>
      </c>
      <c r="F1309" s="178">
        <v>1</v>
      </c>
      <c r="G1309" s="156">
        <f t="shared" si="20"/>
        <v>0.75149999999999995</v>
      </c>
      <c r="H1309" s="157">
        <f>ROUND(G1309*'2-Calculator'!$C$27,2)</f>
        <v>4050.59</v>
      </c>
      <c r="I1309" s="179" t="s">
        <v>18</v>
      </c>
      <c r="J1309" s="179" t="s">
        <v>17</v>
      </c>
      <c r="K1309" s="180" t="s">
        <v>151</v>
      </c>
      <c r="L1309" s="181" t="s">
        <v>157</v>
      </c>
      <c r="M1309" s="161"/>
      <c r="O1309" s="149"/>
      <c r="P1309" s="149"/>
    </row>
    <row r="1310" spans="1:16">
      <c r="A1310" s="150" t="s">
        <v>1399</v>
      </c>
      <c r="B1310" s="151" t="s">
        <v>1851</v>
      </c>
      <c r="C1310" s="152">
        <v>3.95</v>
      </c>
      <c r="D1310" s="153">
        <v>0.68610000000000004</v>
      </c>
      <c r="E1310" s="154">
        <v>0.83389999999999997</v>
      </c>
      <c r="F1310" s="155">
        <v>1</v>
      </c>
      <c r="G1310" s="156">
        <f t="shared" si="20"/>
        <v>0.83389999999999997</v>
      </c>
      <c r="H1310" s="157">
        <f>ROUND(G1310*'2-Calculator'!$C$27,2)</f>
        <v>4494.72</v>
      </c>
      <c r="I1310" s="158" t="s">
        <v>18</v>
      </c>
      <c r="J1310" s="158" t="s">
        <v>17</v>
      </c>
      <c r="K1310" s="159" t="s">
        <v>151</v>
      </c>
      <c r="L1310" s="160" t="s">
        <v>157</v>
      </c>
      <c r="M1310" s="161"/>
      <c r="O1310" s="149"/>
      <c r="P1310" s="149"/>
    </row>
    <row r="1311" spans="1:16">
      <c r="A1311" s="150" t="s">
        <v>1400</v>
      </c>
      <c r="B1311" s="151" t="s">
        <v>1851</v>
      </c>
      <c r="C1311" s="152">
        <v>5.52</v>
      </c>
      <c r="D1311" s="153">
        <v>0.97929999999999995</v>
      </c>
      <c r="E1311" s="154">
        <v>1.1902999999999999</v>
      </c>
      <c r="F1311" s="155">
        <v>1</v>
      </c>
      <c r="G1311" s="156">
        <f t="shared" si="20"/>
        <v>1.1902999999999999</v>
      </c>
      <c r="H1311" s="157">
        <f>ROUND(G1311*'2-Calculator'!$C$27,2)</f>
        <v>6415.72</v>
      </c>
      <c r="I1311" s="158" t="s">
        <v>18</v>
      </c>
      <c r="J1311" s="158" t="s">
        <v>17</v>
      </c>
      <c r="K1311" s="159" t="s">
        <v>151</v>
      </c>
      <c r="L1311" s="160" t="s">
        <v>157</v>
      </c>
      <c r="M1311" s="161"/>
      <c r="O1311" s="149"/>
      <c r="P1311" s="149"/>
    </row>
    <row r="1312" spans="1:16">
      <c r="A1312" s="163" t="s">
        <v>1401</v>
      </c>
      <c r="B1312" s="164" t="s">
        <v>1851</v>
      </c>
      <c r="C1312" s="165">
        <v>8.51</v>
      </c>
      <c r="D1312" s="166">
        <v>1.5313000000000001</v>
      </c>
      <c r="E1312" s="167">
        <v>1.8612</v>
      </c>
      <c r="F1312" s="168">
        <v>1</v>
      </c>
      <c r="G1312" s="167">
        <f t="shared" si="20"/>
        <v>1.8612</v>
      </c>
      <c r="H1312" s="169">
        <f>ROUND(G1312*'2-Calculator'!$C$27,2)</f>
        <v>10031.870000000001</v>
      </c>
      <c r="I1312" s="170" t="s">
        <v>18</v>
      </c>
      <c r="J1312" s="170" t="s">
        <v>17</v>
      </c>
      <c r="K1312" s="171" t="s">
        <v>151</v>
      </c>
      <c r="L1312" s="172" t="s">
        <v>157</v>
      </c>
      <c r="M1312" s="161"/>
      <c r="O1312" s="149"/>
      <c r="P1312" s="149"/>
    </row>
    <row r="1313" spans="1:16">
      <c r="A1313" s="173" t="s">
        <v>1402</v>
      </c>
      <c r="B1313" s="174" t="s">
        <v>1852</v>
      </c>
      <c r="C1313" s="175">
        <v>3.69</v>
      </c>
      <c r="D1313" s="176">
        <v>0.67930000000000001</v>
      </c>
      <c r="E1313" s="177">
        <v>0.82569999999999999</v>
      </c>
      <c r="F1313" s="178">
        <v>1</v>
      </c>
      <c r="G1313" s="156">
        <f t="shared" si="20"/>
        <v>0.82569999999999999</v>
      </c>
      <c r="H1313" s="157">
        <f>ROUND(G1313*'2-Calculator'!$C$27,2)</f>
        <v>4450.5200000000004</v>
      </c>
      <c r="I1313" s="179" t="s">
        <v>18</v>
      </c>
      <c r="J1313" s="179" t="s">
        <v>17</v>
      </c>
      <c r="K1313" s="180" t="s">
        <v>151</v>
      </c>
      <c r="L1313" s="181" t="s">
        <v>157</v>
      </c>
      <c r="M1313" s="161"/>
      <c r="O1313" s="149"/>
      <c r="P1313" s="149"/>
    </row>
    <row r="1314" spans="1:16">
      <c r="A1314" s="150" t="s">
        <v>1403</v>
      </c>
      <c r="B1314" s="151" t="s">
        <v>1852</v>
      </c>
      <c r="C1314" s="152">
        <v>4.5199999999999996</v>
      </c>
      <c r="D1314" s="153">
        <v>0.78859999999999997</v>
      </c>
      <c r="E1314" s="154">
        <v>0.95850000000000002</v>
      </c>
      <c r="F1314" s="155">
        <v>1</v>
      </c>
      <c r="G1314" s="156">
        <f t="shared" si="20"/>
        <v>0.95850000000000002</v>
      </c>
      <c r="H1314" s="157">
        <f>ROUND(G1314*'2-Calculator'!$C$27,2)</f>
        <v>5166.32</v>
      </c>
      <c r="I1314" s="158" t="s">
        <v>18</v>
      </c>
      <c r="J1314" s="158" t="s">
        <v>17</v>
      </c>
      <c r="K1314" s="159" t="s">
        <v>151</v>
      </c>
      <c r="L1314" s="160" t="s">
        <v>157</v>
      </c>
      <c r="M1314" s="161"/>
      <c r="O1314" s="149"/>
      <c r="P1314" s="149"/>
    </row>
    <row r="1315" spans="1:16">
      <c r="A1315" s="150" t="s">
        <v>1404</v>
      </c>
      <c r="B1315" s="151" t="s">
        <v>1852</v>
      </c>
      <c r="C1315" s="152">
        <v>6.66</v>
      </c>
      <c r="D1315" s="153">
        <v>1.0805</v>
      </c>
      <c r="E1315" s="154">
        <v>1.3132999999999999</v>
      </c>
      <c r="F1315" s="155">
        <v>1</v>
      </c>
      <c r="G1315" s="156">
        <f t="shared" si="20"/>
        <v>1.3132999999999999</v>
      </c>
      <c r="H1315" s="157">
        <f>ROUND(G1315*'2-Calculator'!$C$27,2)</f>
        <v>7078.69</v>
      </c>
      <c r="I1315" s="158" t="s">
        <v>18</v>
      </c>
      <c r="J1315" s="158" t="s">
        <v>17</v>
      </c>
      <c r="K1315" s="159" t="s">
        <v>151</v>
      </c>
      <c r="L1315" s="160" t="s">
        <v>157</v>
      </c>
      <c r="M1315" s="161"/>
      <c r="O1315" s="149"/>
      <c r="P1315" s="149"/>
    </row>
    <row r="1316" spans="1:16">
      <c r="A1316" s="163" t="s">
        <v>1405</v>
      </c>
      <c r="B1316" s="164" t="s">
        <v>1852</v>
      </c>
      <c r="C1316" s="165">
        <v>11.85</v>
      </c>
      <c r="D1316" s="166">
        <v>1.8455999999999999</v>
      </c>
      <c r="E1316" s="167">
        <v>2.2433000000000001</v>
      </c>
      <c r="F1316" s="168">
        <v>1</v>
      </c>
      <c r="G1316" s="167">
        <f t="shared" si="20"/>
        <v>2.2433000000000001</v>
      </c>
      <c r="H1316" s="169">
        <f>ROUND(G1316*'2-Calculator'!$C$27,2)</f>
        <v>12091.39</v>
      </c>
      <c r="I1316" s="170" t="s">
        <v>18</v>
      </c>
      <c r="J1316" s="170" t="s">
        <v>17</v>
      </c>
      <c r="K1316" s="171" t="s">
        <v>151</v>
      </c>
      <c r="L1316" s="172" t="s">
        <v>157</v>
      </c>
      <c r="M1316" s="161"/>
      <c r="O1316" s="149"/>
      <c r="P1316" s="149"/>
    </row>
    <row r="1317" spans="1:16">
      <c r="A1317" s="173" t="s">
        <v>1406</v>
      </c>
      <c r="B1317" s="174" t="s">
        <v>1853</v>
      </c>
      <c r="C1317" s="175">
        <v>2.92</v>
      </c>
      <c r="D1317" s="176">
        <v>0.52569999999999995</v>
      </c>
      <c r="E1317" s="177">
        <v>0.63900000000000001</v>
      </c>
      <c r="F1317" s="178">
        <v>1</v>
      </c>
      <c r="G1317" s="156">
        <f t="shared" si="20"/>
        <v>0.63900000000000001</v>
      </c>
      <c r="H1317" s="157">
        <f>ROUND(G1317*'2-Calculator'!$C$27,2)</f>
        <v>3444.21</v>
      </c>
      <c r="I1317" s="179" t="s">
        <v>18</v>
      </c>
      <c r="J1317" s="179" t="s">
        <v>17</v>
      </c>
      <c r="K1317" s="180" t="s">
        <v>151</v>
      </c>
      <c r="L1317" s="181" t="s">
        <v>157</v>
      </c>
      <c r="M1317" s="161"/>
      <c r="O1317" s="149"/>
      <c r="P1317" s="149"/>
    </row>
    <row r="1318" spans="1:16">
      <c r="A1318" s="150" t="s">
        <v>1407</v>
      </c>
      <c r="B1318" s="151" t="s">
        <v>1853</v>
      </c>
      <c r="C1318" s="152">
        <v>3.64</v>
      </c>
      <c r="D1318" s="153">
        <v>0.65659999999999996</v>
      </c>
      <c r="E1318" s="154">
        <v>0.79810000000000003</v>
      </c>
      <c r="F1318" s="155">
        <v>1</v>
      </c>
      <c r="G1318" s="156">
        <f t="shared" si="20"/>
        <v>0.79810000000000003</v>
      </c>
      <c r="H1318" s="157">
        <f>ROUND(G1318*'2-Calculator'!$C$27,2)</f>
        <v>4301.76</v>
      </c>
      <c r="I1318" s="158" t="s">
        <v>18</v>
      </c>
      <c r="J1318" s="158" t="s">
        <v>17</v>
      </c>
      <c r="K1318" s="159" t="s">
        <v>151</v>
      </c>
      <c r="L1318" s="160" t="s">
        <v>157</v>
      </c>
      <c r="M1318" s="161"/>
      <c r="O1318" s="149"/>
      <c r="P1318" s="149"/>
    </row>
    <row r="1319" spans="1:16">
      <c r="A1319" s="150" t="s">
        <v>1408</v>
      </c>
      <c r="B1319" s="151" t="s">
        <v>1853</v>
      </c>
      <c r="C1319" s="152">
        <v>5</v>
      </c>
      <c r="D1319" s="153">
        <v>0.94359999999999999</v>
      </c>
      <c r="E1319" s="154">
        <v>1.1469</v>
      </c>
      <c r="F1319" s="155">
        <v>1</v>
      </c>
      <c r="G1319" s="156">
        <f t="shared" si="20"/>
        <v>1.1469</v>
      </c>
      <c r="H1319" s="157">
        <f>ROUND(G1319*'2-Calculator'!$C$27,2)</f>
        <v>6181.79</v>
      </c>
      <c r="I1319" s="158" t="s">
        <v>18</v>
      </c>
      <c r="J1319" s="158" t="s">
        <v>17</v>
      </c>
      <c r="K1319" s="159" t="s">
        <v>151</v>
      </c>
      <c r="L1319" s="160" t="s">
        <v>157</v>
      </c>
      <c r="M1319" s="161"/>
      <c r="O1319" s="149"/>
      <c r="P1319" s="149"/>
    </row>
    <row r="1320" spans="1:16">
      <c r="A1320" s="163" t="s">
        <v>1409</v>
      </c>
      <c r="B1320" s="164" t="s">
        <v>1853</v>
      </c>
      <c r="C1320" s="165">
        <v>7.65</v>
      </c>
      <c r="D1320" s="166">
        <v>1.4669000000000001</v>
      </c>
      <c r="E1320" s="167">
        <v>1.7829999999999999</v>
      </c>
      <c r="F1320" s="168">
        <v>1</v>
      </c>
      <c r="G1320" s="167">
        <f t="shared" si="20"/>
        <v>1.7829999999999999</v>
      </c>
      <c r="H1320" s="169">
        <f>ROUND(G1320*'2-Calculator'!$C$27,2)</f>
        <v>9610.3700000000008</v>
      </c>
      <c r="I1320" s="170" t="s">
        <v>18</v>
      </c>
      <c r="J1320" s="170" t="s">
        <v>17</v>
      </c>
      <c r="K1320" s="171" t="s">
        <v>151</v>
      </c>
      <c r="L1320" s="172" t="s">
        <v>157</v>
      </c>
      <c r="M1320" s="161"/>
      <c r="O1320" s="149"/>
      <c r="P1320" s="149"/>
    </row>
    <row r="1321" spans="1:16">
      <c r="A1321" s="173" t="s">
        <v>1410</v>
      </c>
      <c r="B1321" s="174" t="s">
        <v>1630</v>
      </c>
      <c r="C1321" s="175">
        <v>6</v>
      </c>
      <c r="D1321" s="176">
        <v>2.8976000000000002</v>
      </c>
      <c r="E1321" s="177">
        <v>3.5219</v>
      </c>
      <c r="F1321" s="178">
        <v>1</v>
      </c>
      <c r="G1321" s="156">
        <f t="shared" si="20"/>
        <v>3.5219</v>
      </c>
      <c r="H1321" s="157">
        <f>ROUND(G1321*'2-Calculator'!$C$27,2)</f>
        <v>18983.04</v>
      </c>
      <c r="I1321" s="179" t="s">
        <v>18</v>
      </c>
      <c r="J1321" s="179" t="s">
        <v>17</v>
      </c>
      <c r="K1321" s="180" t="s">
        <v>151</v>
      </c>
      <c r="L1321" s="181" t="s">
        <v>157</v>
      </c>
      <c r="M1321" s="161"/>
      <c r="O1321" s="149"/>
      <c r="P1321" s="149"/>
    </row>
    <row r="1322" spans="1:16">
      <c r="A1322" s="150" t="s">
        <v>1411</v>
      </c>
      <c r="B1322" s="151" t="s">
        <v>1630</v>
      </c>
      <c r="C1322" s="152">
        <v>6.45</v>
      </c>
      <c r="D1322" s="153">
        <v>2.8976000000000002</v>
      </c>
      <c r="E1322" s="154">
        <v>3.5219</v>
      </c>
      <c r="F1322" s="155">
        <v>1</v>
      </c>
      <c r="G1322" s="156">
        <f t="shared" si="20"/>
        <v>3.5219</v>
      </c>
      <c r="H1322" s="157">
        <f>ROUND(G1322*'2-Calculator'!$C$27,2)</f>
        <v>18983.04</v>
      </c>
      <c r="I1322" s="158" t="s">
        <v>18</v>
      </c>
      <c r="J1322" s="158" t="s">
        <v>17</v>
      </c>
      <c r="K1322" s="159" t="s">
        <v>151</v>
      </c>
      <c r="L1322" s="160" t="s">
        <v>157</v>
      </c>
      <c r="M1322" s="161"/>
      <c r="O1322" s="149"/>
      <c r="P1322" s="149"/>
    </row>
    <row r="1323" spans="1:16">
      <c r="A1323" s="150" t="s">
        <v>1412</v>
      </c>
      <c r="B1323" s="151" t="s">
        <v>1630</v>
      </c>
      <c r="C1323" s="152">
        <v>9.76</v>
      </c>
      <c r="D1323" s="153">
        <v>3.9024999999999999</v>
      </c>
      <c r="E1323" s="154">
        <v>4.7434000000000003</v>
      </c>
      <c r="F1323" s="155">
        <v>1</v>
      </c>
      <c r="G1323" s="156">
        <f t="shared" si="20"/>
        <v>4.7434000000000003</v>
      </c>
      <c r="H1323" s="157">
        <f>ROUND(G1323*'2-Calculator'!$C$27,2)</f>
        <v>25566.93</v>
      </c>
      <c r="I1323" s="158" t="s">
        <v>18</v>
      </c>
      <c r="J1323" s="158" t="s">
        <v>17</v>
      </c>
      <c r="K1323" s="159" t="s">
        <v>151</v>
      </c>
      <c r="L1323" s="160" t="s">
        <v>157</v>
      </c>
      <c r="M1323" s="161"/>
      <c r="O1323" s="149"/>
      <c r="P1323" s="149"/>
    </row>
    <row r="1324" spans="1:16">
      <c r="A1324" s="163" t="s">
        <v>1413</v>
      </c>
      <c r="B1324" s="164" t="s">
        <v>1630</v>
      </c>
      <c r="C1324" s="165">
        <v>14</v>
      </c>
      <c r="D1324" s="166">
        <v>6.2629999999999999</v>
      </c>
      <c r="E1324" s="167">
        <v>7.6124999999999998</v>
      </c>
      <c r="F1324" s="168">
        <v>1</v>
      </c>
      <c r="G1324" s="167">
        <f t="shared" si="20"/>
        <v>7.6124999999999998</v>
      </c>
      <c r="H1324" s="169">
        <f>ROUND(G1324*'2-Calculator'!$C$27,2)</f>
        <v>41031.379999999997</v>
      </c>
      <c r="I1324" s="170" t="s">
        <v>18</v>
      </c>
      <c r="J1324" s="170" t="s">
        <v>17</v>
      </c>
      <c r="K1324" s="171" t="s">
        <v>151</v>
      </c>
      <c r="L1324" s="172" t="s">
        <v>157</v>
      </c>
      <c r="M1324" s="161"/>
      <c r="O1324" s="149"/>
      <c r="P1324" s="149"/>
    </row>
    <row r="1325" spans="1:16">
      <c r="A1325" s="173" t="s">
        <v>1414</v>
      </c>
      <c r="B1325" s="174" t="s">
        <v>1854</v>
      </c>
      <c r="C1325" s="175">
        <v>5.22</v>
      </c>
      <c r="D1325" s="176">
        <v>1.5664</v>
      </c>
      <c r="E1325" s="177">
        <v>1.9038999999999999</v>
      </c>
      <c r="F1325" s="178">
        <v>1</v>
      </c>
      <c r="G1325" s="156">
        <f t="shared" si="20"/>
        <v>1.9038999999999999</v>
      </c>
      <c r="H1325" s="157">
        <f>ROUND(G1325*'2-Calculator'!$C$27,2)</f>
        <v>10262.02</v>
      </c>
      <c r="I1325" s="179" t="s">
        <v>18</v>
      </c>
      <c r="J1325" s="179" t="s">
        <v>17</v>
      </c>
      <c r="K1325" s="180" t="s">
        <v>151</v>
      </c>
      <c r="L1325" s="181" t="s">
        <v>157</v>
      </c>
      <c r="M1325" s="161"/>
      <c r="O1325" s="149"/>
      <c r="P1325" s="149"/>
    </row>
    <row r="1326" spans="1:16">
      <c r="A1326" s="150" t="s">
        <v>1415</v>
      </c>
      <c r="B1326" s="151" t="s">
        <v>1854</v>
      </c>
      <c r="C1326" s="152">
        <v>5.3</v>
      </c>
      <c r="D1326" s="153">
        <v>2.0893999999999999</v>
      </c>
      <c r="E1326" s="154">
        <v>2.5396000000000001</v>
      </c>
      <c r="F1326" s="155">
        <v>1</v>
      </c>
      <c r="G1326" s="156">
        <f t="shared" si="20"/>
        <v>2.5396000000000001</v>
      </c>
      <c r="H1326" s="157">
        <f>ROUND(G1326*'2-Calculator'!$C$27,2)</f>
        <v>13688.44</v>
      </c>
      <c r="I1326" s="158" t="s">
        <v>18</v>
      </c>
      <c r="J1326" s="158" t="s">
        <v>17</v>
      </c>
      <c r="K1326" s="159" t="s">
        <v>151</v>
      </c>
      <c r="L1326" s="160" t="s">
        <v>157</v>
      </c>
      <c r="M1326" s="161"/>
      <c r="O1326" s="149"/>
      <c r="P1326" s="149"/>
    </row>
    <row r="1327" spans="1:16">
      <c r="A1327" s="150" t="s">
        <v>1416</v>
      </c>
      <c r="B1327" s="151" t="s">
        <v>1854</v>
      </c>
      <c r="C1327" s="152">
        <v>7.56</v>
      </c>
      <c r="D1327" s="153">
        <v>2.8811</v>
      </c>
      <c r="E1327" s="154">
        <v>3.5019</v>
      </c>
      <c r="F1327" s="155">
        <v>1</v>
      </c>
      <c r="G1327" s="156">
        <f t="shared" si="20"/>
        <v>3.5019</v>
      </c>
      <c r="H1327" s="157">
        <f>ROUND(G1327*'2-Calculator'!$C$27,2)</f>
        <v>18875.240000000002</v>
      </c>
      <c r="I1327" s="158" t="s">
        <v>18</v>
      </c>
      <c r="J1327" s="158" t="s">
        <v>17</v>
      </c>
      <c r="K1327" s="159" t="s">
        <v>151</v>
      </c>
      <c r="L1327" s="160" t="s">
        <v>157</v>
      </c>
      <c r="M1327" s="161"/>
      <c r="O1327" s="149"/>
      <c r="P1327" s="149"/>
    </row>
    <row r="1328" spans="1:16">
      <c r="A1328" s="163" t="s">
        <v>1417</v>
      </c>
      <c r="B1328" s="164" t="s">
        <v>1854</v>
      </c>
      <c r="C1328" s="165">
        <v>14.94</v>
      </c>
      <c r="D1328" s="166">
        <v>6.1421999999999999</v>
      </c>
      <c r="E1328" s="167">
        <v>7.4657</v>
      </c>
      <c r="F1328" s="168">
        <v>1</v>
      </c>
      <c r="G1328" s="167">
        <f t="shared" si="20"/>
        <v>7.4657</v>
      </c>
      <c r="H1328" s="169">
        <f>ROUND(G1328*'2-Calculator'!$C$27,2)</f>
        <v>40240.120000000003</v>
      </c>
      <c r="I1328" s="170" t="s">
        <v>18</v>
      </c>
      <c r="J1328" s="170" t="s">
        <v>17</v>
      </c>
      <c r="K1328" s="171" t="s">
        <v>151</v>
      </c>
      <c r="L1328" s="172" t="s">
        <v>157</v>
      </c>
      <c r="M1328" s="161"/>
      <c r="O1328" s="149"/>
      <c r="P1328" s="149"/>
    </row>
    <row r="1329" spans="1:16">
      <c r="A1329" s="173" t="s">
        <v>1418</v>
      </c>
      <c r="B1329" s="174" t="s">
        <v>1855</v>
      </c>
      <c r="C1329" s="175">
        <v>4.5999999999999996</v>
      </c>
      <c r="D1329" s="176">
        <v>1.8751</v>
      </c>
      <c r="E1329" s="177">
        <v>2.2791000000000001</v>
      </c>
      <c r="F1329" s="178">
        <v>1</v>
      </c>
      <c r="G1329" s="156">
        <f t="shared" si="20"/>
        <v>2.2791000000000001</v>
      </c>
      <c r="H1329" s="157">
        <f>ROUND(G1329*'2-Calculator'!$C$27,2)</f>
        <v>12284.35</v>
      </c>
      <c r="I1329" s="179" t="s">
        <v>18</v>
      </c>
      <c r="J1329" s="179" t="s">
        <v>17</v>
      </c>
      <c r="K1329" s="180" t="s">
        <v>151</v>
      </c>
      <c r="L1329" s="181" t="s">
        <v>157</v>
      </c>
      <c r="M1329" s="161"/>
      <c r="O1329" s="149"/>
      <c r="P1329" s="149"/>
    </row>
    <row r="1330" spans="1:16">
      <c r="A1330" s="150" t="s">
        <v>1419</v>
      </c>
      <c r="B1330" s="151" t="s">
        <v>1855</v>
      </c>
      <c r="C1330" s="152">
        <v>5.13</v>
      </c>
      <c r="D1330" s="153">
        <v>2.0880999999999998</v>
      </c>
      <c r="E1330" s="154">
        <v>2.5379999999999998</v>
      </c>
      <c r="F1330" s="155">
        <v>1</v>
      </c>
      <c r="G1330" s="156">
        <f t="shared" si="20"/>
        <v>2.5379999999999998</v>
      </c>
      <c r="H1330" s="157">
        <f>ROUND(G1330*'2-Calculator'!$C$27,2)</f>
        <v>13679.82</v>
      </c>
      <c r="I1330" s="158" t="s">
        <v>18</v>
      </c>
      <c r="J1330" s="158" t="s">
        <v>17</v>
      </c>
      <c r="K1330" s="159" t="s">
        <v>151</v>
      </c>
      <c r="L1330" s="160" t="s">
        <v>157</v>
      </c>
      <c r="M1330" s="161"/>
      <c r="O1330" s="149"/>
      <c r="P1330" s="149"/>
    </row>
    <row r="1331" spans="1:16">
      <c r="A1331" s="150" t="s">
        <v>1420</v>
      </c>
      <c r="B1331" s="151" t="s">
        <v>1855</v>
      </c>
      <c r="C1331" s="152">
        <v>8.25</v>
      </c>
      <c r="D1331" s="153">
        <v>3.2900999999999998</v>
      </c>
      <c r="E1331" s="154">
        <v>3.9990000000000001</v>
      </c>
      <c r="F1331" s="155">
        <v>1</v>
      </c>
      <c r="G1331" s="156">
        <f t="shared" si="20"/>
        <v>3.9990000000000001</v>
      </c>
      <c r="H1331" s="157">
        <f>ROUND(G1331*'2-Calculator'!$C$27,2)</f>
        <v>21554.61</v>
      </c>
      <c r="I1331" s="158" t="s">
        <v>18</v>
      </c>
      <c r="J1331" s="158" t="s">
        <v>17</v>
      </c>
      <c r="K1331" s="159" t="s">
        <v>151</v>
      </c>
      <c r="L1331" s="160" t="s">
        <v>157</v>
      </c>
      <c r="M1331" s="161"/>
      <c r="O1331" s="149"/>
      <c r="P1331" s="149"/>
    </row>
    <row r="1332" spans="1:16">
      <c r="A1332" s="163" t="s">
        <v>1421</v>
      </c>
      <c r="B1332" s="164" t="s">
        <v>1855</v>
      </c>
      <c r="C1332" s="165">
        <v>14.97</v>
      </c>
      <c r="D1332" s="166">
        <v>5.9756999999999998</v>
      </c>
      <c r="E1332" s="167">
        <v>7.2633000000000001</v>
      </c>
      <c r="F1332" s="168">
        <v>1</v>
      </c>
      <c r="G1332" s="167">
        <f t="shared" si="20"/>
        <v>7.2633000000000001</v>
      </c>
      <c r="H1332" s="169">
        <f>ROUND(G1332*'2-Calculator'!$C$27,2)</f>
        <v>39149.19</v>
      </c>
      <c r="I1332" s="170" t="s">
        <v>18</v>
      </c>
      <c r="J1332" s="170" t="s">
        <v>17</v>
      </c>
      <c r="K1332" s="171" t="s">
        <v>151</v>
      </c>
      <c r="L1332" s="172" t="s">
        <v>157</v>
      </c>
      <c r="M1332" s="161"/>
      <c r="O1332" s="149"/>
      <c r="P1332" s="149"/>
    </row>
    <row r="1333" spans="1:16">
      <c r="A1333" s="173" t="s">
        <v>1422</v>
      </c>
      <c r="B1333" s="174" t="s">
        <v>1856</v>
      </c>
      <c r="C1333" s="175">
        <v>2.58</v>
      </c>
      <c r="D1333" s="176">
        <v>0.74170000000000003</v>
      </c>
      <c r="E1333" s="177">
        <v>0.90149999999999997</v>
      </c>
      <c r="F1333" s="178">
        <v>1</v>
      </c>
      <c r="G1333" s="156">
        <f t="shared" si="20"/>
        <v>0.90149999999999997</v>
      </c>
      <c r="H1333" s="157">
        <f>ROUND(G1333*'2-Calculator'!$C$27,2)</f>
        <v>4859.09</v>
      </c>
      <c r="I1333" s="179" t="s">
        <v>18</v>
      </c>
      <c r="J1333" s="179" t="s">
        <v>17</v>
      </c>
      <c r="K1333" s="180" t="s">
        <v>151</v>
      </c>
      <c r="L1333" s="181" t="s">
        <v>157</v>
      </c>
      <c r="M1333" s="161"/>
      <c r="O1333" s="149"/>
      <c r="P1333" s="149"/>
    </row>
    <row r="1334" spans="1:16">
      <c r="A1334" s="150" t="s">
        <v>1423</v>
      </c>
      <c r="B1334" s="151" t="s">
        <v>1856</v>
      </c>
      <c r="C1334" s="152">
        <v>3.4</v>
      </c>
      <c r="D1334" s="153">
        <v>0.89419999999999999</v>
      </c>
      <c r="E1334" s="154">
        <v>1.0869</v>
      </c>
      <c r="F1334" s="155">
        <v>1</v>
      </c>
      <c r="G1334" s="156">
        <f t="shared" si="20"/>
        <v>1.0869</v>
      </c>
      <c r="H1334" s="157">
        <f>ROUND(G1334*'2-Calculator'!$C$27,2)</f>
        <v>5858.39</v>
      </c>
      <c r="I1334" s="158" t="s">
        <v>18</v>
      </c>
      <c r="J1334" s="158" t="s">
        <v>17</v>
      </c>
      <c r="K1334" s="159" t="s">
        <v>151</v>
      </c>
      <c r="L1334" s="160" t="s">
        <v>157</v>
      </c>
      <c r="M1334" s="161"/>
      <c r="O1334" s="149"/>
      <c r="P1334" s="149"/>
    </row>
    <row r="1335" spans="1:16">
      <c r="A1335" s="150" t="s">
        <v>1424</v>
      </c>
      <c r="B1335" s="151" t="s">
        <v>1856</v>
      </c>
      <c r="C1335" s="152">
        <v>5.53</v>
      </c>
      <c r="D1335" s="153">
        <v>1.3972</v>
      </c>
      <c r="E1335" s="154">
        <v>1.6982999999999999</v>
      </c>
      <c r="F1335" s="155">
        <v>1</v>
      </c>
      <c r="G1335" s="156">
        <f t="shared" si="20"/>
        <v>1.6982999999999999</v>
      </c>
      <c r="H1335" s="157">
        <f>ROUND(G1335*'2-Calculator'!$C$27,2)</f>
        <v>9153.84</v>
      </c>
      <c r="I1335" s="158" t="s">
        <v>18</v>
      </c>
      <c r="J1335" s="158" t="s">
        <v>17</v>
      </c>
      <c r="K1335" s="159" t="s">
        <v>151</v>
      </c>
      <c r="L1335" s="160" t="s">
        <v>157</v>
      </c>
      <c r="M1335" s="161"/>
      <c r="O1335" s="149"/>
      <c r="P1335" s="149"/>
    </row>
    <row r="1336" spans="1:16" ht="12" customHeight="1">
      <c r="A1336" s="163" t="s">
        <v>1425</v>
      </c>
      <c r="B1336" s="164" t="s">
        <v>1856</v>
      </c>
      <c r="C1336" s="165">
        <v>9.01</v>
      </c>
      <c r="D1336" s="166">
        <v>2.7637</v>
      </c>
      <c r="E1336" s="167">
        <v>3.3592</v>
      </c>
      <c r="F1336" s="168">
        <v>1</v>
      </c>
      <c r="G1336" s="167">
        <f t="shared" si="20"/>
        <v>3.3592</v>
      </c>
      <c r="H1336" s="169">
        <f>ROUND(G1336*'2-Calculator'!$C$27,2)</f>
        <v>18106.09</v>
      </c>
      <c r="I1336" s="170" t="s">
        <v>18</v>
      </c>
      <c r="J1336" s="170" t="s">
        <v>17</v>
      </c>
      <c r="K1336" s="171" t="s">
        <v>151</v>
      </c>
      <c r="L1336" s="172" t="s">
        <v>157</v>
      </c>
      <c r="M1336" s="161"/>
      <c r="O1336" s="149"/>
      <c r="P1336" s="149"/>
    </row>
    <row r="1337" spans="1:16">
      <c r="A1337" s="173" t="s">
        <v>1426</v>
      </c>
      <c r="B1337" s="174" t="s">
        <v>1857</v>
      </c>
      <c r="C1337" s="175">
        <v>2.71</v>
      </c>
      <c r="D1337" s="176">
        <v>1.4315</v>
      </c>
      <c r="E1337" s="177">
        <v>1.7399</v>
      </c>
      <c r="F1337" s="178">
        <v>1</v>
      </c>
      <c r="G1337" s="156">
        <f t="shared" si="20"/>
        <v>1.7399</v>
      </c>
      <c r="H1337" s="157">
        <f>ROUND(G1337*'2-Calculator'!$C$27,2)</f>
        <v>9378.06</v>
      </c>
      <c r="I1337" s="179" t="s">
        <v>18</v>
      </c>
      <c r="J1337" s="179" t="s">
        <v>17</v>
      </c>
      <c r="K1337" s="180" t="s">
        <v>151</v>
      </c>
      <c r="L1337" s="181" t="s">
        <v>157</v>
      </c>
      <c r="M1337" s="161"/>
      <c r="O1337" s="149"/>
      <c r="P1337" s="149"/>
    </row>
    <row r="1338" spans="1:16">
      <c r="A1338" s="150" t="s">
        <v>1427</v>
      </c>
      <c r="B1338" s="151" t="s">
        <v>1857</v>
      </c>
      <c r="C1338" s="152">
        <v>5.47</v>
      </c>
      <c r="D1338" s="153">
        <v>1.9339999999999999</v>
      </c>
      <c r="E1338" s="154">
        <v>2.3506999999999998</v>
      </c>
      <c r="F1338" s="155">
        <v>1</v>
      </c>
      <c r="G1338" s="156">
        <f t="shared" si="20"/>
        <v>2.3506999999999998</v>
      </c>
      <c r="H1338" s="157">
        <f>ROUND(G1338*'2-Calculator'!$C$27,2)</f>
        <v>12670.27</v>
      </c>
      <c r="I1338" s="158" t="s">
        <v>18</v>
      </c>
      <c r="J1338" s="158" t="s">
        <v>17</v>
      </c>
      <c r="K1338" s="159" t="s">
        <v>151</v>
      </c>
      <c r="L1338" s="160" t="s">
        <v>157</v>
      </c>
      <c r="M1338" s="161"/>
      <c r="O1338" s="149"/>
      <c r="P1338" s="149"/>
    </row>
    <row r="1339" spans="1:16">
      <c r="A1339" s="150" t="s">
        <v>1428</v>
      </c>
      <c r="B1339" s="151" t="s">
        <v>1857</v>
      </c>
      <c r="C1339" s="152">
        <v>10.15</v>
      </c>
      <c r="D1339" s="153">
        <v>2.8792</v>
      </c>
      <c r="E1339" s="154">
        <v>3.4996</v>
      </c>
      <c r="F1339" s="155">
        <v>1</v>
      </c>
      <c r="G1339" s="156">
        <f t="shared" si="20"/>
        <v>3.4996</v>
      </c>
      <c r="H1339" s="157">
        <f>ROUND(G1339*'2-Calculator'!$C$27,2)</f>
        <v>18862.84</v>
      </c>
      <c r="I1339" s="158" t="s">
        <v>18</v>
      </c>
      <c r="J1339" s="158" t="s">
        <v>17</v>
      </c>
      <c r="K1339" s="159" t="s">
        <v>151</v>
      </c>
      <c r="L1339" s="160" t="s">
        <v>157</v>
      </c>
      <c r="M1339" s="161"/>
      <c r="O1339" s="149"/>
      <c r="P1339" s="149"/>
    </row>
    <row r="1340" spans="1:16">
      <c r="A1340" s="163" t="s">
        <v>1429</v>
      </c>
      <c r="B1340" s="164" t="s">
        <v>1857</v>
      </c>
      <c r="C1340" s="165">
        <v>18.52</v>
      </c>
      <c r="D1340" s="166">
        <v>5.3217999999999996</v>
      </c>
      <c r="E1340" s="167">
        <v>6.4684999999999997</v>
      </c>
      <c r="F1340" s="168">
        <v>1</v>
      </c>
      <c r="G1340" s="167">
        <f t="shared" si="20"/>
        <v>6.4684999999999997</v>
      </c>
      <c r="H1340" s="169">
        <f>ROUND(G1340*'2-Calculator'!$C$27,2)</f>
        <v>34865.22</v>
      </c>
      <c r="I1340" s="170" t="s">
        <v>18</v>
      </c>
      <c r="J1340" s="170" t="s">
        <v>17</v>
      </c>
      <c r="K1340" s="171" t="s">
        <v>151</v>
      </c>
      <c r="L1340" s="172" t="s">
        <v>157</v>
      </c>
      <c r="M1340" s="161"/>
      <c r="O1340" s="149"/>
      <c r="P1340" s="149"/>
    </row>
    <row r="1341" spans="1:16">
      <c r="A1341" s="173" t="s">
        <v>1430</v>
      </c>
      <c r="B1341" s="174" t="s">
        <v>1858</v>
      </c>
      <c r="C1341" s="175">
        <v>2.72</v>
      </c>
      <c r="D1341" s="176">
        <v>1.0410999999999999</v>
      </c>
      <c r="E1341" s="177">
        <v>1.2654000000000001</v>
      </c>
      <c r="F1341" s="178">
        <v>1</v>
      </c>
      <c r="G1341" s="156">
        <f t="shared" si="20"/>
        <v>1.2654000000000001</v>
      </c>
      <c r="H1341" s="157">
        <f>ROUND(G1341*'2-Calculator'!$C$27,2)</f>
        <v>6820.51</v>
      </c>
      <c r="I1341" s="179" t="s">
        <v>18</v>
      </c>
      <c r="J1341" s="179" t="s">
        <v>17</v>
      </c>
      <c r="K1341" s="180" t="s">
        <v>151</v>
      </c>
      <c r="L1341" s="181" t="s">
        <v>157</v>
      </c>
      <c r="M1341" s="161"/>
      <c r="O1341" s="149"/>
      <c r="P1341" s="149"/>
    </row>
    <row r="1342" spans="1:16">
      <c r="A1342" s="150" t="s">
        <v>1431</v>
      </c>
      <c r="B1342" s="151" t="s">
        <v>1858</v>
      </c>
      <c r="C1342" s="152">
        <v>5.15</v>
      </c>
      <c r="D1342" s="153">
        <v>1.4507000000000001</v>
      </c>
      <c r="E1342" s="154">
        <v>1.7633000000000001</v>
      </c>
      <c r="F1342" s="155">
        <v>1</v>
      </c>
      <c r="G1342" s="156">
        <f t="shared" si="20"/>
        <v>1.7633000000000001</v>
      </c>
      <c r="H1342" s="157">
        <f>ROUND(G1342*'2-Calculator'!$C$27,2)</f>
        <v>9504.19</v>
      </c>
      <c r="I1342" s="158" t="s">
        <v>18</v>
      </c>
      <c r="J1342" s="158" t="s">
        <v>17</v>
      </c>
      <c r="K1342" s="159" t="s">
        <v>151</v>
      </c>
      <c r="L1342" s="160" t="s">
        <v>157</v>
      </c>
      <c r="M1342" s="161"/>
      <c r="O1342" s="149"/>
      <c r="P1342" s="149"/>
    </row>
    <row r="1343" spans="1:16">
      <c r="A1343" s="150" t="s">
        <v>1432</v>
      </c>
      <c r="B1343" s="151" t="s">
        <v>1858</v>
      </c>
      <c r="C1343" s="152">
        <v>9.0399999999999991</v>
      </c>
      <c r="D1343" s="153">
        <v>2.2031000000000001</v>
      </c>
      <c r="E1343" s="154">
        <v>2.6778</v>
      </c>
      <c r="F1343" s="155">
        <v>1</v>
      </c>
      <c r="G1343" s="156">
        <f t="shared" si="20"/>
        <v>2.6778</v>
      </c>
      <c r="H1343" s="157">
        <f>ROUND(G1343*'2-Calculator'!$C$27,2)</f>
        <v>14433.34</v>
      </c>
      <c r="I1343" s="158" t="s">
        <v>18</v>
      </c>
      <c r="J1343" s="158" t="s">
        <v>17</v>
      </c>
      <c r="K1343" s="159" t="s">
        <v>151</v>
      </c>
      <c r="L1343" s="160" t="s">
        <v>157</v>
      </c>
      <c r="M1343" s="161"/>
      <c r="O1343" s="149"/>
      <c r="P1343" s="149"/>
    </row>
    <row r="1344" spans="1:16">
      <c r="A1344" s="163" t="s">
        <v>1433</v>
      </c>
      <c r="B1344" s="164" t="s">
        <v>1858</v>
      </c>
      <c r="C1344" s="165">
        <v>15.85</v>
      </c>
      <c r="D1344" s="166">
        <v>3.9952000000000001</v>
      </c>
      <c r="E1344" s="167">
        <v>4.8559999999999999</v>
      </c>
      <c r="F1344" s="168">
        <v>1</v>
      </c>
      <c r="G1344" s="167">
        <f t="shared" si="20"/>
        <v>4.8559999999999999</v>
      </c>
      <c r="H1344" s="169">
        <f>ROUND(G1344*'2-Calculator'!$C$27,2)</f>
        <v>26173.84</v>
      </c>
      <c r="I1344" s="170" t="s">
        <v>18</v>
      </c>
      <c r="J1344" s="170" t="s">
        <v>17</v>
      </c>
      <c r="K1344" s="171" t="s">
        <v>151</v>
      </c>
      <c r="L1344" s="172" t="s">
        <v>157</v>
      </c>
      <c r="M1344" s="161"/>
      <c r="O1344" s="149"/>
      <c r="P1344" s="149"/>
    </row>
    <row r="1345" spans="1:16">
      <c r="A1345" s="173" t="s">
        <v>1434</v>
      </c>
      <c r="B1345" s="174" t="s">
        <v>1859</v>
      </c>
      <c r="C1345" s="175">
        <v>2.93</v>
      </c>
      <c r="D1345" s="176">
        <v>0.87150000000000005</v>
      </c>
      <c r="E1345" s="177">
        <v>1.0592999999999999</v>
      </c>
      <c r="F1345" s="178">
        <v>1</v>
      </c>
      <c r="G1345" s="156">
        <f t="shared" si="20"/>
        <v>1.0592999999999999</v>
      </c>
      <c r="H1345" s="157">
        <f>ROUND(G1345*'2-Calculator'!$C$27,2)</f>
        <v>5709.63</v>
      </c>
      <c r="I1345" s="179" t="s">
        <v>18</v>
      </c>
      <c r="J1345" s="179" t="s">
        <v>17</v>
      </c>
      <c r="K1345" s="180" t="s">
        <v>151</v>
      </c>
      <c r="L1345" s="181" t="s">
        <v>157</v>
      </c>
      <c r="M1345" s="161"/>
      <c r="O1345" s="149"/>
      <c r="P1345" s="149"/>
    </row>
    <row r="1346" spans="1:16">
      <c r="A1346" s="150" t="s">
        <v>1435</v>
      </c>
      <c r="B1346" s="151" t="s">
        <v>1859</v>
      </c>
      <c r="C1346" s="152">
        <v>4.8</v>
      </c>
      <c r="D1346" s="153">
        <v>1.2112000000000001</v>
      </c>
      <c r="E1346" s="154">
        <v>1.4722</v>
      </c>
      <c r="F1346" s="155">
        <v>1</v>
      </c>
      <c r="G1346" s="156">
        <f t="shared" si="20"/>
        <v>1.4722</v>
      </c>
      <c r="H1346" s="157">
        <f>ROUND(G1346*'2-Calculator'!$C$27,2)</f>
        <v>7935.16</v>
      </c>
      <c r="I1346" s="158" t="s">
        <v>18</v>
      </c>
      <c r="J1346" s="158" t="s">
        <v>17</v>
      </c>
      <c r="K1346" s="159" t="s">
        <v>151</v>
      </c>
      <c r="L1346" s="160" t="s">
        <v>157</v>
      </c>
      <c r="M1346" s="161"/>
      <c r="O1346" s="149"/>
      <c r="P1346" s="149"/>
    </row>
    <row r="1347" spans="1:16">
      <c r="A1347" s="150" t="s">
        <v>1436</v>
      </c>
      <c r="B1347" s="151" t="s">
        <v>1859</v>
      </c>
      <c r="C1347" s="152">
        <v>8.4</v>
      </c>
      <c r="D1347" s="153">
        <v>1.9325000000000001</v>
      </c>
      <c r="E1347" s="154">
        <v>2.3489</v>
      </c>
      <c r="F1347" s="155">
        <v>1</v>
      </c>
      <c r="G1347" s="156">
        <f t="shared" si="20"/>
        <v>2.3489</v>
      </c>
      <c r="H1347" s="157">
        <f>ROUND(G1347*'2-Calculator'!$C$27,2)</f>
        <v>12660.57</v>
      </c>
      <c r="I1347" s="158" t="s">
        <v>18</v>
      </c>
      <c r="J1347" s="158" t="s">
        <v>17</v>
      </c>
      <c r="K1347" s="159" t="s">
        <v>151</v>
      </c>
      <c r="L1347" s="160" t="s">
        <v>157</v>
      </c>
      <c r="M1347" s="161"/>
      <c r="O1347" s="149"/>
      <c r="P1347" s="149"/>
    </row>
    <row r="1348" spans="1:16">
      <c r="A1348" s="163" t="s">
        <v>1437</v>
      </c>
      <c r="B1348" s="164" t="s">
        <v>1859</v>
      </c>
      <c r="C1348" s="165">
        <v>14.73</v>
      </c>
      <c r="D1348" s="166">
        <v>3.4674999999999998</v>
      </c>
      <c r="E1348" s="167">
        <v>4.2145999999999999</v>
      </c>
      <c r="F1348" s="168">
        <v>1</v>
      </c>
      <c r="G1348" s="167">
        <f t="shared" si="20"/>
        <v>4.2145999999999999</v>
      </c>
      <c r="H1348" s="169">
        <f>ROUND(G1348*'2-Calculator'!$C$27,2)</f>
        <v>22716.69</v>
      </c>
      <c r="I1348" s="170" t="s">
        <v>18</v>
      </c>
      <c r="J1348" s="170" t="s">
        <v>17</v>
      </c>
      <c r="K1348" s="171" t="s">
        <v>151</v>
      </c>
      <c r="L1348" s="172" t="s">
        <v>157</v>
      </c>
      <c r="M1348" s="161"/>
      <c r="O1348" s="149"/>
      <c r="P1348" s="149"/>
    </row>
    <row r="1349" spans="1:16">
      <c r="A1349" s="173" t="s">
        <v>1918</v>
      </c>
      <c r="B1349" s="174" t="s">
        <v>1919</v>
      </c>
      <c r="C1349" s="175">
        <v>0</v>
      </c>
      <c r="D1349" s="176">
        <v>0</v>
      </c>
      <c r="E1349" s="177">
        <v>0</v>
      </c>
      <c r="F1349" s="178">
        <v>1</v>
      </c>
      <c r="G1349" s="156">
        <v>0</v>
      </c>
      <c r="H1349" s="157">
        <v>0</v>
      </c>
      <c r="I1349" s="179" t="s">
        <v>18</v>
      </c>
      <c r="J1349" s="179" t="s">
        <v>18</v>
      </c>
      <c r="K1349" s="180" t="s">
        <v>1920</v>
      </c>
      <c r="L1349" s="181" t="s">
        <v>1920</v>
      </c>
    </row>
    <row r="1350" spans="1:16">
      <c r="A1350" s="163" t="s">
        <v>1921</v>
      </c>
      <c r="B1350" s="164" t="s">
        <v>1922</v>
      </c>
      <c r="C1350" s="165">
        <v>0</v>
      </c>
      <c r="D1350" s="166">
        <v>0</v>
      </c>
      <c r="E1350" s="167">
        <v>0</v>
      </c>
      <c r="F1350" s="168">
        <v>1</v>
      </c>
      <c r="G1350" s="167">
        <v>0</v>
      </c>
      <c r="H1350" s="169">
        <v>0</v>
      </c>
      <c r="I1350" s="170" t="s">
        <v>18</v>
      </c>
      <c r="J1350" s="170" t="s">
        <v>18</v>
      </c>
      <c r="K1350" s="171" t="s">
        <v>1920</v>
      </c>
      <c r="L1350" s="172" t="s">
        <v>1920</v>
      </c>
    </row>
  </sheetData>
  <sheetProtection algorithmName="SHA-512" hashValue="HyWtK7jsf08Uj3C0mDErFPpp4Exe4RPNK3A7aUGAy5SnjKnYYjYIPFpzmlVpEaj1o89cOmHSsvY6hs6WxjEaqA==" saltValue="6BzIaqXwvVw0k9zlCBfyeA==" spinCount="100000" sheet="1" sort="0" autoFilter="0"/>
  <autoFilter ref="A20:L20" xr:uid="{5F0CFD90-2D87-488B-947D-710FDB723E8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2A7B2-EC00-4B6E-B31D-F0D81D641811}">
  <dimension ref="A1:W97"/>
  <sheetViews>
    <sheetView zoomScale="85" zoomScaleNormal="85" workbookViewId="0"/>
  </sheetViews>
  <sheetFormatPr defaultColWidth="9.1796875" defaultRowHeight="12.5"/>
  <cols>
    <col min="1" max="1" width="50.54296875" style="190" customWidth="1"/>
    <col min="2" max="2" width="16" style="190" customWidth="1"/>
    <col min="3" max="3" width="9.1796875" style="190"/>
    <col min="4" max="4" width="12" style="190" customWidth="1"/>
    <col min="5" max="5" width="18.26953125" style="190" customWidth="1"/>
    <col min="6" max="6" width="7.1796875" style="230" customWidth="1"/>
    <col min="7" max="7" width="4.81640625" style="230" customWidth="1"/>
    <col min="8" max="8" width="14.54296875" style="230" customWidth="1"/>
    <col min="9" max="9" width="8.453125" style="190" customWidth="1"/>
    <col min="10" max="10" width="2.81640625" style="190" customWidth="1"/>
    <col min="11" max="11" width="37.1796875" style="190" bestFit="1" customWidth="1"/>
    <col min="12" max="12" width="5.81640625" style="190" bestFit="1" customWidth="1"/>
    <col min="13" max="13" width="8.453125" style="190" customWidth="1"/>
    <col min="14" max="14" width="12.453125" style="190" bestFit="1" customWidth="1"/>
    <col min="15" max="15" width="9.1796875" style="190"/>
    <col min="16" max="16" width="28" style="190" bestFit="1" customWidth="1"/>
    <col min="17" max="17" width="11" style="190" bestFit="1" customWidth="1"/>
    <col min="18" max="18" width="7.1796875" style="190" bestFit="1" customWidth="1"/>
    <col min="19" max="19" width="7.7265625" style="190" bestFit="1" customWidth="1"/>
    <col min="20" max="16384" width="9.1796875" style="190"/>
  </cols>
  <sheetData>
    <row r="1" spans="1:23" s="188" customFormat="1" ht="13.5" thickBot="1">
      <c r="A1" s="23"/>
      <c r="B1" s="23"/>
      <c r="C1" s="23"/>
      <c r="D1" s="23"/>
      <c r="E1" s="23"/>
      <c r="F1" s="23"/>
      <c r="G1" s="23"/>
      <c r="H1" s="23"/>
      <c r="I1" s="23"/>
      <c r="J1" s="23"/>
      <c r="K1" s="23"/>
      <c r="L1" s="23"/>
      <c r="M1" s="23"/>
    </row>
    <row r="2" spans="1:23" ht="13">
      <c r="A2" s="189" t="s">
        <v>1438</v>
      </c>
      <c r="B2" s="189"/>
      <c r="C2" s="189"/>
      <c r="D2" s="189"/>
      <c r="E2" s="189"/>
      <c r="F2" s="189"/>
      <c r="G2" s="189"/>
      <c r="H2" s="189"/>
      <c r="I2" s="189"/>
      <c r="J2" s="189"/>
      <c r="K2" s="189"/>
      <c r="L2" s="189"/>
      <c r="M2" s="189"/>
    </row>
    <row r="3" spans="1:23" ht="13">
      <c r="A3" s="191" t="s">
        <v>1961</v>
      </c>
      <c r="B3" s="192"/>
      <c r="C3" s="192"/>
      <c r="D3" s="192"/>
      <c r="E3" s="192"/>
      <c r="F3" s="192"/>
      <c r="G3" s="192"/>
      <c r="H3" s="192"/>
      <c r="I3" s="192"/>
      <c r="J3" s="192"/>
      <c r="K3" s="192"/>
      <c r="L3" s="192"/>
      <c r="M3" s="192"/>
    </row>
    <row r="4" spans="1:23" ht="13">
      <c r="A4" s="193" t="s">
        <v>128</v>
      </c>
      <c r="B4" s="193"/>
      <c r="C4" s="193"/>
      <c r="D4" s="193"/>
      <c r="E4" s="194"/>
      <c r="F4" s="195"/>
      <c r="G4" s="195"/>
      <c r="H4" s="195"/>
      <c r="I4" s="195"/>
      <c r="J4" s="193"/>
      <c r="K4" s="193"/>
      <c r="L4" s="193"/>
      <c r="M4" s="193"/>
    </row>
    <row r="5" spans="1:23" ht="118.9" customHeight="1">
      <c r="A5" s="130" t="s">
        <v>1909</v>
      </c>
      <c r="B5" s="196"/>
      <c r="C5" s="196"/>
      <c r="D5" s="196"/>
      <c r="E5" s="196"/>
      <c r="F5" s="196"/>
      <c r="G5" s="232"/>
      <c r="H5" s="232"/>
      <c r="I5" s="232"/>
      <c r="J5" s="196"/>
      <c r="K5" s="196"/>
      <c r="L5" s="196"/>
      <c r="M5" s="196"/>
    </row>
    <row r="6" spans="1:23" ht="13.5" customHeight="1">
      <c r="A6" s="196"/>
      <c r="B6" s="196"/>
      <c r="C6" s="196"/>
      <c r="D6" s="196"/>
      <c r="E6" s="195"/>
      <c r="F6" s="197"/>
      <c r="G6" s="197"/>
      <c r="H6" s="197"/>
      <c r="I6" s="195"/>
      <c r="J6" s="196"/>
      <c r="K6" s="196"/>
      <c r="L6" s="196"/>
      <c r="M6" s="196"/>
      <c r="W6" s="249"/>
    </row>
    <row r="7" spans="1:23" ht="62.5">
      <c r="A7" s="130" t="s">
        <v>1916</v>
      </c>
      <c r="B7" s="196"/>
      <c r="C7" s="196"/>
      <c r="D7" s="196"/>
      <c r="E7" s="196"/>
      <c r="F7" s="232"/>
      <c r="G7" s="232"/>
      <c r="H7" s="232"/>
      <c r="I7" s="232"/>
      <c r="J7" s="196"/>
      <c r="K7" s="196"/>
      <c r="L7" s="196"/>
      <c r="M7" s="196"/>
      <c r="W7" s="249"/>
    </row>
    <row r="8" spans="1:23">
      <c r="A8" s="196"/>
      <c r="B8" s="196"/>
      <c r="C8" s="196"/>
      <c r="D8" s="196"/>
      <c r="E8" s="195"/>
      <c r="F8" s="197"/>
      <c r="G8" s="197"/>
      <c r="H8" s="197"/>
      <c r="I8" s="195"/>
      <c r="J8" s="196"/>
      <c r="K8" s="196"/>
      <c r="L8" s="196"/>
      <c r="M8" s="196"/>
      <c r="W8" s="249"/>
    </row>
    <row r="9" spans="1:23" ht="36.75" customHeight="1">
      <c r="A9" s="285" t="s">
        <v>1967</v>
      </c>
      <c r="B9" s="198"/>
      <c r="C9" s="198"/>
      <c r="D9" s="198"/>
      <c r="E9" s="233"/>
      <c r="F9" s="234"/>
      <c r="G9" s="234"/>
      <c r="H9" s="234"/>
      <c r="I9" s="234"/>
      <c r="J9" s="198"/>
      <c r="K9" s="198"/>
      <c r="L9" s="198"/>
      <c r="M9" s="198"/>
      <c r="W9" s="249"/>
    </row>
    <row r="10" spans="1:23" ht="13">
      <c r="A10" s="199"/>
      <c r="B10" s="199"/>
      <c r="C10" s="200"/>
      <c r="D10" s="199"/>
      <c r="E10" s="199"/>
      <c r="F10" s="199"/>
      <c r="G10" s="199"/>
      <c r="H10" s="199"/>
      <c r="I10" s="199"/>
      <c r="J10" s="199"/>
      <c r="K10" s="199"/>
      <c r="L10" s="199"/>
      <c r="M10" s="200"/>
      <c r="W10" s="249"/>
    </row>
    <row r="11" spans="1:23" s="202" customFormat="1" ht="12.75" customHeight="1">
      <c r="A11" s="201" t="s">
        <v>1439</v>
      </c>
      <c r="B11" s="201"/>
      <c r="C11" s="201"/>
      <c r="E11" s="203" t="s">
        <v>1440</v>
      </c>
      <c r="F11" s="203"/>
      <c r="G11" s="203"/>
      <c r="H11" s="203"/>
      <c r="I11" s="203"/>
      <c r="J11" s="190"/>
      <c r="K11" s="201" t="s">
        <v>1441</v>
      </c>
      <c r="L11" s="201"/>
      <c r="M11" s="201"/>
      <c r="W11" s="250"/>
    </row>
    <row r="12" spans="1:23" ht="13">
      <c r="A12" s="204" t="s">
        <v>1442</v>
      </c>
      <c r="B12" s="205" t="s">
        <v>1443</v>
      </c>
      <c r="C12" s="245" t="s">
        <v>1444</v>
      </c>
      <c r="D12" s="207"/>
      <c r="E12" s="204" t="s">
        <v>1445</v>
      </c>
      <c r="F12" s="245" t="s">
        <v>1444</v>
      </c>
      <c r="G12" s="204"/>
      <c r="H12" s="206" t="s">
        <v>1445</v>
      </c>
      <c r="I12" s="245" t="s">
        <v>1444</v>
      </c>
      <c r="K12" s="208" t="s">
        <v>1442</v>
      </c>
      <c r="L12" s="209" t="s">
        <v>1445</v>
      </c>
      <c r="M12" s="245" t="s">
        <v>1444</v>
      </c>
      <c r="N12" s="210" t="s">
        <v>1446</v>
      </c>
      <c r="O12" s="202"/>
      <c r="W12" s="249"/>
    </row>
    <row r="13" spans="1:23">
      <c r="A13" s="190" t="s">
        <v>1447</v>
      </c>
      <c r="B13" s="272" t="s">
        <v>1928</v>
      </c>
      <c r="C13" s="218">
        <v>0.502</v>
      </c>
      <c r="D13" s="213"/>
      <c r="E13" s="214" t="s">
        <v>1448</v>
      </c>
      <c r="F13" s="215">
        <v>0.20599999999999999</v>
      </c>
      <c r="G13" s="216"/>
      <c r="H13" s="214" t="s">
        <v>1883</v>
      </c>
      <c r="I13" s="215">
        <v>0.27100000000000002</v>
      </c>
      <c r="K13" s="60" t="s">
        <v>1949</v>
      </c>
      <c r="L13" s="214" t="s">
        <v>1449</v>
      </c>
      <c r="M13" s="212">
        <v>0.48399999999999999</v>
      </c>
      <c r="N13" s="217">
        <v>224774</v>
      </c>
      <c r="O13" s="251"/>
      <c r="W13" s="249"/>
    </row>
    <row r="14" spans="1:23" ht="16">
      <c r="A14" s="190" t="s">
        <v>1450</v>
      </c>
      <c r="B14" s="272" t="s">
        <v>1929</v>
      </c>
      <c r="C14" s="218">
        <v>0.502</v>
      </c>
      <c r="D14" s="213"/>
      <c r="E14" s="279" t="s">
        <v>1860</v>
      </c>
      <c r="F14" s="280">
        <v>0.20599999999999999</v>
      </c>
      <c r="G14" s="281"/>
      <c r="H14" s="279" t="s">
        <v>1884</v>
      </c>
      <c r="I14" s="280">
        <v>0.129</v>
      </c>
      <c r="K14" s="60" t="s">
        <v>1957</v>
      </c>
      <c r="L14" s="282" t="s">
        <v>1449</v>
      </c>
      <c r="M14" s="283">
        <v>0.50900000000000001</v>
      </c>
      <c r="N14" s="217">
        <v>227783</v>
      </c>
      <c r="O14" s="283"/>
      <c r="P14" s="283"/>
      <c r="Q14" s="283"/>
      <c r="R14" s="283"/>
      <c r="S14" s="283"/>
      <c r="T14" s="284"/>
    </row>
    <row r="15" spans="1:23">
      <c r="A15" s="190" t="s">
        <v>1451</v>
      </c>
      <c r="B15" s="272" t="s">
        <v>1930</v>
      </c>
      <c r="C15" s="218">
        <v>0.502</v>
      </c>
      <c r="D15" s="213"/>
      <c r="E15" s="214" t="s">
        <v>1861</v>
      </c>
      <c r="F15" s="215">
        <v>0.17699999999999999</v>
      </c>
      <c r="G15" s="216"/>
      <c r="H15" s="214" t="s">
        <v>1885</v>
      </c>
      <c r="I15" s="215">
        <v>0.31</v>
      </c>
      <c r="K15" s="60" t="s">
        <v>1950</v>
      </c>
      <c r="L15" s="214" t="s">
        <v>1452</v>
      </c>
      <c r="M15" s="212">
        <v>0.4</v>
      </c>
      <c r="N15" s="219">
        <v>239057</v>
      </c>
      <c r="O15" s="251"/>
      <c r="Q15" s="256"/>
      <c r="R15" s="256"/>
      <c r="S15" s="257"/>
    </row>
    <row r="16" spans="1:23">
      <c r="A16" s="190" t="s">
        <v>1453</v>
      </c>
      <c r="B16" s="272" t="s">
        <v>1931</v>
      </c>
      <c r="C16" s="218">
        <v>0.49</v>
      </c>
      <c r="D16" s="213"/>
      <c r="E16" s="214" t="s">
        <v>1862</v>
      </c>
      <c r="F16" s="215">
        <v>0.23799999999999999</v>
      </c>
      <c r="G16" s="216"/>
      <c r="H16" s="214" t="s">
        <v>1631</v>
      </c>
      <c r="I16" s="215">
        <v>0.154</v>
      </c>
      <c r="K16" s="60" t="s">
        <v>1951</v>
      </c>
      <c r="L16" s="214" t="s">
        <v>1449</v>
      </c>
      <c r="M16" s="212">
        <v>0.48099999999999998</v>
      </c>
      <c r="N16" s="219">
        <v>244881</v>
      </c>
      <c r="O16" s="251"/>
    </row>
    <row r="17" spans="1:15">
      <c r="A17" s="190" t="s">
        <v>1454</v>
      </c>
      <c r="B17" s="272" t="s">
        <v>1932</v>
      </c>
      <c r="C17" s="218">
        <v>0.49</v>
      </c>
      <c r="D17" s="213"/>
      <c r="E17" s="214" t="s">
        <v>1863</v>
      </c>
      <c r="F17" s="215">
        <v>0.19400000000000001</v>
      </c>
      <c r="G17" s="216"/>
      <c r="H17" s="214" t="s">
        <v>1886</v>
      </c>
      <c r="I17" s="215">
        <v>0.26100000000000001</v>
      </c>
      <c r="K17" s="60" t="s">
        <v>1952</v>
      </c>
      <c r="L17" s="214" t="s">
        <v>1449</v>
      </c>
      <c r="M17" s="212">
        <v>0.89100000000000001</v>
      </c>
      <c r="N17" s="219">
        <v>248807</v>
      </c>
      <c r="O17" s="251"/>
    </row>
    <row r="18" spans="1:15">
      <c r="A18" s="190" t="s">
        <v>1455</v>
      </c>
      <c r="B18" s="272" t="s">
        <v>1933</v>
      </c>
      <c r="C18" s="218">
        <v>0.79600000000000004</v>
      </c>
      <c r="D18" s="213"/>
      <c r="E18" s="214" t="s">
        <v>1864</v>
      </c>
      <c r="F18" s="215">
        <v>0.17799999999999999</v>
      </c>
      <c r="G18" s="216"/>
      <c r="H18" s="214" t="s">
        <v>1887</v>
      </c>
      <c r="I18" s="215">
        <v>0.26</v>
      </c>
      <c r="K18" s="60" t="s">
        <v>1953</v>
      </c>
      <c r="L18" s="214" t="s">
        <v>1456</v>
      </c>
      <c r="M18" s="212">
        <v>0.313</v>
      </c>
      <c r="N18" s="219">
        <v>259301</v>
      </c>
      <c r="O18" s="251"/>
    </row>
    <row r="19" spans="1:15">
      <c r="A19" s="190" t="s">
        <v>1457</v>
      </c>
      <c r="B19" s="272" t="s">
        <v>1934</v>
      </c>
      <c r="C19" s="218">
        <v>0.73299999999999998</v>
      </c>
      <c r="D19" s="213"/>
      <c r="E19" s="214" t="s">
        <v>1865</v>
      </c>
      <c r="F19" s="215">
        <v>0.32500000000000001</v>
      </c>
      <c r="G19" s="216"/>
      <c r="H19" s="214" t="s">
        <v>1888</v>
      </c>
      <c r="I19" s="215">
        <v>0.25900000000000001</v>
      </c>
      <c r="K19" s="188" t="s">
        <v>1954</v>
      </c>
      <c r="L19" s="247" t="s">
        <v>1449</v>
      </c>
      <c r="M19" s="248">
        <v>0.23899999999999999</v>
      </c>
      <c r="N19" s="219">
        <v>464100</v>
      </c>
      <c r="O19" s="251"/>
    </row>
    <row r="20" spans="1:15">
      <c r="A20" s="190" t="s">
        <v>1458</v>
      </c>
      <c r="B20" s="272" t="s">
        <v>1935</v>
      </c>
      <c r="C20" s="218">
        <v>0.73299999999999998</v>
      </c>
      <c r="D20" s="213"/>
      <c r="E20" s="214" t="s">
        <v>1459</v>
      </c>
      <c r="F20" s="215">
        <v>0.378</v>
      </c>
      <c r="G20" s="216"/>
      <c r="H20" s="214" t="s">
        <v>1889</v>
      </c>
      <c r="I20" s="215">
        <v>0.35699999999999998</v>
      </c>
      <c r="K20" s="60" t="s">
        <v>1958</v>
      </c>
      <c r="L20" s="214" t="s">
        <v>1449</v>
      </c>
      <c r="M20" s="212">
        <v>0.38300000000000001</v>
      </c>
      <c r="N20" s="219">
        <v>278538</v>
      </c>
      <c r="O20" s="251"/>
    </row>
    <row r="21" spans="1:15">
      <c r="A21" s="190" t="s">
        <v>1948</v>
      </c>
      <c r="B21" s="272" t="s">
        <v>1936</v>
      </c>
      <c r="C21" s="218">
        <v>0.54200000000000004</v>
      </c>
      <c r="D21" s="213"/>
      <c r="E21" s="214" t="s">
        <v>1460</v>
      </c>
      <c r="F21" s="215">
        <v>0.23799999999999999</v>
      </c>
      <c r="G21" s="216"/>
      <c r="H21" s="214" t="s">
        <v>1890</v>
      </c>
      <c r="I21" s="215">
        <v>0.23100000000000001</v>
      </c>
      <c r="K21" s="60" t="s">
        <v>1955</v>
      </c>
      <c r="L21" s="214" t="s">
        <v>1461</v>
      </c>
      <c r="M21" s="212">
        <v>0.54400000000000004</v>
      </c>
      <c r="N21" s="219">
        <v>221289</v>
      </c>
      <c r="O21" s="251"/>
    </row>
    <row r="22" spans="1:15">
      <c r="A22" s="190" t="s">
        <v>1462</v>
      </c>
      <c r="B22" s="272" t="s">
        <v>1937</v>
      </c>
      <c r="C22" s="218">
        <v>0.58499999999999996</v>
      </c>
      <c r="D22" s="213"/>
      <c r="E22" s="214" t="s">
        <v>1866</v>
      </c>
      <c r="F22" s="215">
        <v>0.154</v>
      </c>
      <c r="G22" s="216"/>
      <c r="H22" s="214" t="s">
        <v>1891</v>
      </c>
      <c r="I22" s="215">
        <v>0.20499999999999999</v>
      </c>
      <c r="K22" s="60" t="s">
        <v>1956</v>
      </c>
      <c r="L22" s="214" t="s">
        <v>1461</v>
      </c>
      <c r="M22" s="212">
        <v>0.42699999999999999</v>
      </c>
      <c r="N22" s="219">
        <v>136513</v>
      </c>
      <c r="O22" s="251"/>
    </row>
    <row r="23" spans="1:15">
      <c r="A23" s="190" t="s">
        <v>1463</v>
      </c>
      <c r="B23" s="272" t="s">
        <v>1938</v>
      </c>
      <c r="C23" s="218">
        <v>0.58499999999999996</v>
      </c>
      <c r="D23" s="213"/>
      <c r="E23" s="214" t="s">
        <v>1867</v>
      </c>
      <c r="F23" s="215">
        <v>0.22500000000000001</v>
      </c>
      <c r="G23" s="216"/>
      <c r="H23" s="214" t="s">
        <v>1892</v>
      </c>
      <c r="I23" s="215">
        <v>0.34</v>
      </c>
      <c r="K23" s="220" t="s">
        <v>1959</v>
      </c>
      <c r="L23" s="221" t="s">
        <v>1464</v>
      </c>
      <c r="M23" s="222">
        <v>0.26700000000000002</v>
      </c>
      <c r="N23" s="219">
        <v>221867</v>
      </c>
      <c r="O23" s="251"/>
    </row>
    <row r="24" spans="1:15">
      <c r="A24" s="190" t="s">
        <v>1465</v>
      </c>
      <c r="B24" s="272" t="s">
        <v>1939</v>
      </c>
      <c r="C24" s="218">
        <v>0.58499999999999996</v>
      </c>
      <c r="D24" s="213"/>
      <c r="E24" s="214" t="s">
        <v>1868</v>
      </c>
      <c r="F24" s="215">
        <v>0.318</v>
      </c>
      <c r="G24" s="216"/>
      <c r="H24" s="214" t="s">
        <v>1893</v>
      </c>
      <c r="I24" s="215">
        <v>0.20100000000000001</v>
      </c>
      <c r="K24" s="60"/>
      <c r="L24" s="60"/>
      <c r="M24" s="212"/>
    </row>
    <row r="25" spans="1:15" ht="14.5">
      <c r="A25" s="190" t="s">
        <v>1466</v>
      </c>
      <c r="B25" s="272" t="s">
        <v>1940</v>
      </c>
      <c r="C25" s="218">
        <v>0.60299999999999998</v>
      </c>
      <c r="D25" s="213"/>
      <c r="E25" s="214" t="s">
        <v>1869</v>
      </c>
      <c r="F25" s="215">
        <v>0.27500000000000002</v>
      </c>
      <c r="G25" s="216"/>
      <c r="H25" s="214" t="s">
        <v>1467</v>
      </c>
      <c r="I25" s="215">
        <v>0.53900000000000003</v>
      </c>
      <c r="N25" s="223"/>
    </row>
    <row r="26" spans="1:15" ht="14.5">
      <c r="A26" s="190" t="s">
        <v>1468</v>
      </c>
      <c r="B26" s="272" t="s">
        <v>1941</v>
      </c>
      <c r="C26" s="218">
        <v>0.79600000000000004</v>
      </c>
      <c r="D26" s="213"/>
      <c r="E26" s="214" t="s">
        <v>1870</v>
      </c>
      <c r="F26" s="215">
        <v>0.22700000000000001</v>
      </c>
      <c r="G26" s="216"/>
      <c r="H26" s="214" t="s">
        <v>1894</v>
      </c>
      <c r="I26" s="215">
        <v>0.312</v>
      </c>
      <c r="N26" s="223"/>
    </row>
    <row r="27" spans="1:15">
      <c r="A27" s="190" t="s">
        <v>1469</v>
      </c>
      <c r="B27" s="272" t="s">
        <v>1942</v>
      </c>
      <c r="C27" s="218">
        <v>0.79600000000000004</v>
      </c>
      <c r="D27" s="213"/>
      <c r="E27" s="214" t="s">
        <v>1871</v>
      </c>
      <c r="F27" s="215">
        <v>0.23799999999999999</v>
      </c>
      <c r="G27" s="216"/>
      <c r="H27" s="214" t="s">
        <v>1895</v>
      </c>
      <c r="I27" s="215">
        <v>0.20399999999999999</v>
      </c>
    </row>
    <row r="28" spans="1:15">
      <c r="A28" s="190" t="s">
        <v>1470</v>
      </c>
      <c r="B28" s="272" t="s">
        <v>1943</v>
      </c>
      <c r="C28" s="218">
        <v>0.76800000000000002</v>
      </c>
      <c r="D28" s="213"/>
      <c r="E28" s="214" t="s">
        <v>1872</v>
      </c>
      <c r="F28" s="215">
        <v>0.25700000000000001</v>
      </c>
      <c r="G28" s="216"/>
      <c r="H28" s="214" t="s">
        <v>1896</v>
      </c>
      <c r="I28" s="215">
        <v>0.24299999999999999</v>
      </c>
    </row>
    <row r="29" spans="1:15">
      <c r="A29" s="190" t="s">
        <v>1472</v>
      </c>
      <c r="B29" s="272" t="s">
        <v>1944</v>
      </c>
      <c r="C29" s="218">
        <v>0.33800000000000002</v>
      </c>
      <c r="D29" s="213"/>
      <c r="E29" s="214" t="s">
        <v>1873</v>
      </c>
      <c r="F29" s="215">
        <v>0.19900000000000001</v>
      </c>
      <c r="G29" s="216"/>
      <c r="H29" s="214" t="s">
        <v>1897</v>
      </c>
      <c r="I29" s="215">
        <v>0.189</v>
      </c>
    </row>
    <row r="30" spans="1:15">
      <c r="A30" s="190" t="s">
        <v>1473</v>
      </c>
      <c r="B30" s="272" t="s">
        <v>1945</v>
      </c>
      <c r="C30" s="218">
        <v>0.52</v>
      </c>
      <c r="D30" s="213"/>
      <c r="E30" s="214" t="s">
        <v>1874</v>
      </c>
      <c r="F30" s="215">
        <v>0.23300000000000001</v>
      </c>
      <c r="G30" s="216"/>
      <c r="H30" s="214" t="s">
        <v>1898</v>
      </c>
      <c r="I30" s="215">
        <v>0.17499999999999999</v>
      </c>
    </row>
    <row r="31" spans="1:15">
      <c r="A31" s="190" t="s">
        <v>1474</v>
      </c>
      <c r="B31" s="272">
        <v>669266</v>
      </c>
      <c r="C31" s="218">
        <v>0.55800000000000005</v>
      </c>
      <c r="D31" s="213"/>
      <c r="E31" s="214" t="s">
        <v>1875</v>
      </c>
      <c r="F31" s="215">
        <v>0.23</v>
      </c>
      <c r="G31" s="216"/>
      <c r="H31" s="214" t="s">
        <v>1899</v>
      </c>
      <c r="I31" s="215">
        <v>0.28399999999999997</v>
      </c>
    </row>
    <row r="32" spans="1:15">
      <c r="A32" s="275" t="s">
        <v>1471</v>
      </c>
      <c r="B32" s="276" t="s">
        <v>1946</v>
      </c>
      <c r="C32" s="277">
        <v>0.42699999999999999</v>
      </c>
      <c r="D32" s="213"/>
      <c r="E32" s="214" t="s">
        <v>1876</v>
      </c>
      <c r="F32" s="215">
        <v>0.34100000000000003</v>
      </c>
      <c r="G32" s="224"/>
      <c r="H32" s="214" t="s">
        <v>1900</v>
      </c>
      <c r="I32" s="215">
        <v>0.45300000000000001</v>
      </c>
    </row>
    <row r="33" spans="1:13">
      <c r="E33" s="214" t="s">
        <v>1877</v>
      </c>
      <c r="F33" s="215">
        <v>0.70799999999999996</v>
      </c>
      <c r="G33" s="224"/>
      <c r="H33" s="214" t="s">
        <v>1901</v>
      </c>
      <c r="I33" s="215">
        <v>0.254</v>
      </c>
    </row>
    <row r="34" spans="1:13" ht="13">
      <c r="A34" s="225" t="s">
        <v>1475</v>
      </c>
      <c r="B34" s="225"/>
      <c r="C34" s="225"/>
      <c r="E34" s="214" t="s">
        <v>1878</v>
      </c>
      <c r="F34" s="215">
        <v>0.42699999999999999</v>
      </c>
      <c r="G34" s="224"/>
      <c r="H34" s="214" t="s">
        <v>1902</v>
      </c>
      <c r="I34" s="215">
        <v>0.25700000000000001</v>
      </c>
    </row>
    <row r="35" spans="1:13" ht="13">
      <c r="A35" s="208" t="s">
        <v>1442</v>
      </c>
      <c r="B35" s="209" t="s">
        <v>1443</v>
      </c>
      <c r="C35" s="245" t="s">
        <v>1444</v>
      </c>
      <c r="E35" s="214" t="s">
        <v>1879</v>
      </c>
      <c r="F35" s="215">
        <v>0.29099999999999998</v>
      </c>
      <c r="G35" s="224"/>
      <c r="H35" s="214" t="s">
        <v>1903</v>
      </c>
      <c r="I35" s="215">
        <v>0.29099999999999998</v>
      </c>
    </row>
    <row r="36" spans="1:13">
      <c r="A36" s="273" t="s">
        <v>1476</v>
      </c>
      <c r="B36" s="274" t="s">
        <v>1947</v>
      </c>
      <c r="C36" s="218">
        <v>0.29299999999999998</v>
      </c>
      <c r="D36" s="213"/>
      <c r="E36" s="214" t="s">
        <v>1880</v>
      </c>
      <c r="F36" s="215">
        <v>0.33500000000000002</v>
      </c>
      <c r="G36" s="224"/>
      <c r="H36" s="214" t="s">
        <v>1904</v>
      </c>
      <c r="I36" s="215">
        <v>0.28799999999999998</v>
      </c>
    </row>
    <row r="37" spans="1:13">
      <c r="A37" s="275" t="s">
        <v>1477</v>
      </c>
      <c r="B37" s="278">
        <v>498967</v>
      </c>
      <c r="C37" s="277">
        <v>0.315</v>
      </c>
      <c r="E37" s="214" t="s">
        <v>1881</v>
      </c>
      <c r="F37" s="215">
        <v>0.22600000000000001</v>
      </c>
      <c r="G37" s="224"/>
      <c r="H37" s="214" t="s">
        <v>1905</v>
      </c>
      <c r="I37" s="215">
        <v>0.28999999999999998</v>
      </c>
    </row>
    <row r="38" spans="1:13">
      <c r="A38" s="261">
        <v>272001</v>
      </c>
      <c r="E38" s="221" t="s">
        <v>1882</v>
      </c>
      <c r="F38" s="215">
        <v>0.254</v>
      </c>
      <c r="G38" s="224"/>
      <c r="H38" s="224" t="s">
        <v>1906</v>
      </c>
      <c r="I38" s="215"/>
    </row>
    <row r="39" spans="1:13" ht="13">
      <c r="A39" s="260">
        <v>462003</v>
      </c>
      <c r="F39" s="226"/>
      <c r="G39" s="226"/>
      <c r="H39" s="226"/>
      <c r="I39" s="226"/>
    </row>
    <row r="40" spans="1:13" ht="13">
      <c r="A40" s="259">
        <v>462004</v>
      </c>
      <c r="B40" s="227"/>
      <c r="C40" s="227"/>
      <c r="F40" s="190"/>
      <c r="G40" s="190"/>
      <c r="H40" s="190"/>
    </row>
    <row r="41" spans="1:13">
      <c r="A41" s="258">
        <v>462005</v>
      </c>
      <c r="F41" s="215"/>
      <c r="G41" s="215"/>
      <c r="H41" s="190"/>
    </row>
    <row r="42" spans="1:13" ht="13">
      <c r="B42" s="211"/>
      <c r="C42" s="218"/>
      <c r="F42" s="190"/>
      <c r="G42" s="215"/>
      <c r="H42" s="190"/>
      <c r="M42" s="246" t="s">
        <v>1917</v>
      </c>
    </row>
    <row r="43" spans="1:13">
      <c r="F43" s="190"/>
      <c r="G43" s="215"/>
      <c r="H43" s="190"/>
    </row>
    <row r="44" spans="1:13">
      <c r="F44" s="190"/>
      <c r="G44" s="215"/>
      <c r="H44" s="190"/>
    </row>
    <row r="45" spans="1:13" ht="13">
      <c r="D45" s="228"/>
      <c r="F45" s="190"/>
      <c r="G45" s="215"/>
      <c r="H45" s="190"/>
      <c r="M45" s="229"/>
    </row>
    <row r="46" spans="1:13" ht="13">
      <c r="F46" s="190"/>
      <c r="G46" s="215"/>
      <c r="L46" s="231"/>
      <c r="M46" s="231"/>
    </row>
    <row r="47" spans="1:13">
      <c r="F47" s="190"/>
      <c r="G47" s="215"/>
    </row>
    <row r="48" spans="1:13">
      <c r="F48" s="190"/>
      <c r="G48" s="215"/>
    </row>
    <row r="49" spans="6:7">
      <c r="F49" s="190"/>
      <c r="G49" s="215"/>
    </row>
    <row r="50" spans="6:7">
      <c r="F50" s="190"/>
      <c r="G50" s="215"/>
    </row>
    <row r="51" spans="6:7">
      <c r="F51" s="190"/>
      <c r="G51" s="215"/>
    </row>
    <row r="52" spans="6:7">
      <c r="F52" s="190"/>
      <c r="G52" s="215"/>
    </row>
    <row r="53" spans="6:7">
      <c r="F53" s="190"/>
      <c r="G53" s="215"/>
    </row>
    <row r="54" spans="6:7">
      <c r="F54" s="190"/>
      <c r="G54" s="215"/>
    </row>
    <row r="55" spans="6:7">
      <c r="F55" s="190"/>
      <c r="G55" s="215"/>
    </row>
    <row r="56" spans="6:7">
      <c r="F56" s="190"/>
      <c r="G56" s="215"/>
    </row>
    <row r="57" spans="6:7">
      <c r="F57" s="190"/>
      <c r="G57" s="215"/>
    </row>
    <row r="58" spans="6:7">
      <c r="F58" s="190"/>
      <c r="G58" s="215"/>
    </row>
    <row r="59" spans="6:7">
      <c r="F59" s="190"/>
      <c r="G59" s="215"/>
    </row>
    <row r="60" spans="6:7">
      <c r="F60" s="190"/>
      <c r="G60" s="215"/>
    </row>
    <row r="61" spans="6:7">
      <c r="F61" s="190"/>
      <c r="G61" s="215"/>
    </row>
    <row r="62" spans="6:7">
      <c r="F62" s="190"/>
      <c r="G62" s="215"/>
    </row>
    <row r="63" spans="6:7">
      <c r="F63" s="190"/>
      <c r="G63" s="215"/>
    </row>
    <row r="64" spans="6:7">
      <c r="F64" s="190"/>
      <c r="G64" s="215"/>
    </row>
    <row r="65" spans="6:7">
      <c r="F65" s="190"/>
      <c r="G65" s="215"/>
    </row>
    <row r="66" spans="6:7">
      <c r="F66" s="190"/>
      <c r="G66" s="215"/>
    </row>
    <row r="67" spans="6:7">
      <c r="F67" s="190"/>
      <c r="G67" s="215"/>
    </row>
    <row r="68" spans="6:7">
      <c r="F68" s="190"/>
      <c r="G68" s="215"/>
    </row>
    <row r="69" spans="6:7">
      <c r="F69" s="190"/>
      <c r="G69" s="215"/>
    </row>
    <row r="70" spans="6:7">
      <c r="F70" s="190"/>
      <c r="G70" s="215"/>
    </row>
    <row r="71" spans="6:7">
      <c r="F71" s="190"/>
      <c r="G71" s="215"/>
    </row>
    <row r="72" spans="6:7">
      <c r="F72" s="190"/>
      <c r="G72" s="215"/>
    </row>
    <row r="73" spans="6:7">
      <c r="F73" s="190"/>
      <c r="G73" s="215"/>
    </row>
    <row r="74" spans="6:7">
      <c r="F74" s="190"/>
      <c r="G74" s="215"/>
    </row>
    <row r="75" spans="6:7">
      <c r="F75" s="190"/>
      <c r="G75" s="215"/>
    </row>
    <row r="76" spans="6:7">
      <c r="F76" s="190"/>
      <c r="G76" s="215"/>
    </row>
    <row r="77" spans="6:7">
      <c r="F77" s="190"/>
      <c r="G77" s="215"/>
    </row>
    <row r="78" spans="6:7">
      <c r="F78" s="190"/>
      <c r="G78" s="215"/>
    </row>
    <row r="79" spans="6:7">
      <c r="F79" s="190"/>
      <c r="G79" s="215"/>
    </row>
    <row r="80" spans="6:7">
      <c r="F80" s="190"/>
      <c r="G80" s="215"/>
    </row>
    <row r="81" spans="6:7">
      <c r="F81" s="190"/>
      <c r="G81" s="215"/>
    </row>
    <row r="82" spans="6:7">
      <c r="F82" s="190"/>
      <c r="G82" s="215"/>
    </row>
    <row r="83" spans="6:7">
      <c r="F83" s="190"/>
      <c r="G83" s="215"/>
    </row>
    <row r="84" spans="6:7">
      <c r="F84" s="190"/>
      <c r="G84" s="215"/>
    </row>
    <row r="85" spans="6:7">
      <c r="F85" s="190"/>
      <c r="G85" s="215"/>
    </row>
    <row r="86" spans="6:7">
      <c r="F86" s="190"/>
      <c r="G86" s="215"/>
    </row>
    <row r="87" spans="6:7">
      <c r="F87" s="190"/>
      <c r="G87" s="215"/>
    </row>
    <row r="88" spans="6:7">
      <c r="F88" s="190"/>
      <c r="G88" s="215"/>
    </row>
    <row r="89" spans="6:7">
      <c r="F89" s="190"/>
      <c r="G89" s="215"/>
    </row>
    <row r="90" spans="6:7">
      <c r="F90" s="190"/>
      <c r="G90" s="215"/>
    </row>
    <row r="91" spans="6:7">
      <c r="F91" s="190"/>
      <c r="G91" s="215"/>
    </row>
    <row r="92" spans="6:7">
      <c r="F92" s="190"/>
      <c r="G92" s="215"/>
    </row>
    <row r="93" spans="6:7">
      <c r="F93" s="190"/>
    </row>
    <row r="94" spans="6:7">
      <c r="F94" s="190"/>
    </row>
    <row r="95" spans="6:7">
      <c r="F95" s="190"/>
    </row>
    <row r="96" spans="6:7">
      <c r="F96" s="190"/>
    </row>
    <row r="97" spans="6:6">
      <c r="F97" s="190"/>
    </row>
  </sheetData>
  <sheetProtection algorithmName="SHA-512" hashValue="9NZma/T1rDPsKuD7OyG6CbE3G+39bO7PTWMVk9rB2G97hwOqSAMGnNcQLMgmYSCc+TU5iOAnR2u/ENZkvVxbig==" saltValue="IfXH5tXts35l9AphLqaY9w=="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1-Cover</vt:lpstr>
      <vt:lpstr>2-Calculator</vt:lpstr>
      <vt:lpstr>3-DRG Table</vt:lpstr>
      <vt:lpstr>4-Hospital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Hanson, Clay</dc:creator>
  <cp:lastModifiedBy>Stirling, Jennifer B</cp:lastModifiedBy>
  <cp:lastPrinted>2020-07-23T14:20:11Z</cp:lastPrinted>
  <dcterms:created xsi:type="dcterms:W3CDTF">2020-07-16T16:02:45Z</dcterms:created>
  <dcterms:modified xsi:type="dcterms:W3CDTF">2022-10-19T15:04:29Z</dcterms:modified>
</cp:coreProperties>
</file>